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y Drive/nguyen/"/>
    </mc:Choice>
  </mc:AlternateContent>
  <xr:revisionPtr revIDLastSave="0" documentId="8_{1BDD4B06-5583-EB4E-9B82-8ABE26A2CB5A}" xr6:coauthVersionLast="47" xr6:coauthVersionMax="47" xr10:uidLastSave="{00000000-0000-0000-0000-000000000000}"/>
  <bookViews>
    <workbookView xWindow="9480" yWindow="500" windowWidth="28940" windowHeight="23920" xr2:uid="{BE1D7893-9F0F-4BD9-9428-9849D4F4E4D0}"/>
  </bookViews>
  <sheets>
    <sheet name="Leaf color" sheetId="3" r:id="rId1"/>
    <sheet name="Panicle weight " sheetId="7" r:id="rId2"/>
    <sheet name="Empty seeds" sheetId="15" r:id="rId3"/>
    <sheet name="Plant  height" sheetId="9" r:id="rId4"/>
    <sheet name="Number of seeds" sheetId="8" r:id="rId5"/>
    <sheet name="Days to heading 2" sheetId="11" r:id="rId6"/>
    <sheet name="Tiller Number 2" sheetId="12" r:id="rId7"/>
    <sheet name="Germination rate 2" sheetId="14" r:id="rId8"/>
  </sheets>
  <definedNames>
    <definedName name="_xlnm._FilterDatabase" localSheetId="7" hidden="1">'Germination rate 2'!$B$1:$B$843</definedName>
    <definedName name="_xlnm._FilterDatabase" localSheetId="1" hidden="1">'Panicle weight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4" l="1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140" i="14"/>
  <c r="H141" i="14"/>
  <c r="H142" i="14"/>
  <c r="H143" i="14"/>
  <c r="H144" i="14"/>
  <c r="H145" i="14"/>
  <c r="H146" i="14"/>
  <c r="H147" i="14"/>
  <c r="H148" i="14"/>
  <c r="H149" i="14"/>
  <c r="H150" i="14"/>
  <c r="H151" i="14"/>
  <c r="H152" i="14"/>
  <c r="H153" i="14"/>
  <c r="H154" i="14"/>
  <c r="H155" i="14"/>
  <c r="H156" i="14"/>
  <c r="H157" i="14"/>
  <c r="H158" i="14"/>
  <c r="H159" i="14"/>
  <c r="H160" i="14"/>
  <c r="H161" i="14"/>
  <c r="H162" i="14"/>
  <c r="H163" i="14"/>
  <c r="H164" i="14"/>
  <c r="H165" i="14"/>
  <c r="H166" i="14"/>
  <c r="H167" i="14"/>
  <c r="H168" i="14"/>
  <c r="H169" i="14"/>
  <c r="H170" i="14"/>
  <c r="H171" i="14"/>
  <c r="H172" i="14"/>
  <c r="H173" i="14"/>
  <c r="H174" i="14"/>
  <c r="H175" i="14"/>
  <c r="H176" i="14"/>
  <c r="H177" i="14"/>
  <c r="H178" i="14"/>
  <c r="H179" i="14"/>
  <c r="H180" i="14"/>
  <c r="H181" i="14"/>
  <c r="H182" i="14"/>
  <c r="H183" i="14"/>
  <c r="H184" i="14"/>
  <c r="H185" i="14"/>
  <c r="H186" i="14"/>
  <c r="H187" i="14"/>
  <c r="H188" i="14"/>
  <c r="H189" i="14"/>
  <c r="H190" i="14"/>
  <c r="H191" i="14"/>
  <c r="H192" i="14"/>
  <c r="H193" i="14"/>
  <c r="H194" i="14"/>
  <c r="H195" i="14"/>
  <c r="H196" i="14"/>
  <c r="H197" i="14"/>
  <c r="H198" i="14"/>
  <c r="H199" i="14"/>
  <c r="H200" i="14"/>
  <c r="H201" i="14"/>
  <c r="H202" i="14"/>
  <c r="H203" i="14"/>
  <c r="H204" i="14"/>
  <c r="H205" i="14"/>
  <c r="H206" i="14"/>
  <c r="H207" i="14"/>
  <c r="H208" i="14"/>
  <c r="H209" i="14"/>
  <c r="H210" i="14"/>
  <c r="H211" i="14"/>
  <c r="H212" i="14"/>
  <c r="H213" i="14"/>
  <c r="H214" i="14"/>
  <c r="H215" i="14"/>
  <c r="H216" i="14"/>
  <c r="H217" i="14"/>
  <c r="H218" i="14"/>
  <c r="H219" i="14"/>
  <c r="H220" i="14"/>
  <c r="H221" i="14"/>
  <c r="H222" i="14"/>
  <c r="H223" i="14"/>
  <c r="H224" i="14"/>
  <c r="H225" i="14"/>
  <c r="H226" i="14"/>
  <c r="H227" i="14"/>
  <c r="H228" i="14"/>
  <c r="H229" i="14"/>
  <c r="H230" i="14"/>
  <c r="H231" i="14"/>
  <c r="H232" i="14"/>
  <c r="H233" i="14"/>
  <c r="H234" i="14"/>
  <c r="H235" i="14"/>
  <c r="H236" i="14"/>
  <c r="H237" i="14"/>
  <c r="H238" i="14"/>
  <c r="H239" i="14"/>
  <c r="H240" i="14"/>
  <c r="H241" i="14"/>
  <c r="H242" i="14"/>
  <c r="H243" i="14"/>
  <c r="H244" i="14"/>
  <c r="H245" i="14"/>
  <c r="H246" i="14"/>
  <c r="H247" i="14"/>
  <c r="H248" i="14"/>
  <c r="H249" i="14"/>
  <c r="H250" i="14"/>
  <c r="H251" i="14"/>
  <c r="H252" i="14"/>
  <c r="H253" i="14"/>
  <c r="H254" i="14"/>
  <c r="H255" i="14"/>
  <c r="H256" i="14"/>
  <c r="H257" i="14"/>
  <c r="H258" i="14"/>
  <c r="H259" i="14"/>
  <c r="H260" i="14"/>
  <c r="H261" i="14"/>
  <c r="H262" i="14"/>
  <c r="H263" i="14"/>
  <c r="H264" i="14"/>
  <c r="H265" i="14"/>
  <c r="H266" i="14"/>
  <c r="H267" i="14"/>
  <c r="H268" i="14"/>
  <c r="H269" i="14"/>
  <c r="H270" i="14"/>
  <c r="H271" i="14"/>
  <c r="H272" i="14"/>
  <c r="H273" i="14"/>
  <c r="H274" i="14"/>
  <c r="H275" i="14"/>
  <c r="H276" i="14"/>
  <c r="H277" i="14"/>
  <c r="H278" i="14"/>
  <c r="H279" i="14"/>
  <c r="H280" i="14"/>
  <c r="H281" i="14"/>
  <c r="H282" i="14"/>
  <c r="H283" i="14"/>
  <c r="H284" i="14"/>
  <c r="H285" i="14"/>
  <c r="H286" i="14"/>
  <c r="H287" i="14"/>
  <c r="H288" i="14"/>
  <c r="H289" i="14"/>
  <c r="H290" i="14"/>
  <c r="H291" i="14"/>
  <c r="H292" i="14"/>
  <c r="H293" i="14"/>
  <c r="H294" i="14"/>
  <c r="H295" i="14"/>
  <c r="H296" i="14"/>
  <c r="H297" i="14"/>
  <c r="H298" i="14"/>
  <c r="H299" i="14"/>
  <c r="H300" i="14"/>
  <c r="H301" i="14"/>
  <c r="H302" i="14"/>
  <c r="H303" i="14"/>
  <c r="H304" i="14"/>
  <c r="H305" i="14"/>
  <c r="H306" i="14"/>
  <c r="H307" i="14"/>
  <c r="H308" i="14"/>
  <c r="H309" i="14"/>
  <c r="H310" i="14"/>
  <c r="H311" i="14"/>
  <c r="H312" i="14"/>
  <c r="H313" i="14"/>
  <c r="H314" i="14"/>
  <c r="H315" i="14"/>
  <c r="H316" i="14"/>
  <c r="H317" i="14"/>
  <c r="H318" i="14"/>
  <c r="H319" i="14"/>
  <c r="H320" i="14"/>
  <c r="H321" i="14"/>
  <c r="H322" i="14"/>
  <c r="H323" i="14"/>
  <c r="H324" i="14"/>
  <c r="H325" i="14"/>
  <c r="H326" i="14"/>
  <c r="H327" i="14"/>
  <c r="H328" i="14"/>
  <c r="H329" i="14"/>
  <c r="H330" i="14"/>
  <c r="H331" i="14"/>
  <c r="H332" i="14"/>
  <c r="H333" i="14"/>
  <c r="H334" i="14"/>
  <c r="H335" i="14"/>
  <c r="H336" i="14"/>
  <c r="H337" i="14"/>
  <c r="H338" i="14"/>
  <c r="H339" i="14"/>
  <c r="H340" i="14"/>
  <c r="H341" i="14"/>
  <c r="H342" i="14"/>
  <c r="H343" i="14"/>
  <c r="H344" i="14"/>
  <c r="H345" i="14"/>
  <c r="H346" i="14"/>
  <c r="H347" i="14"/>
  <c r="H348" i="14"/>
  <c r="H349" i="14"/>
  <c r="H350" i="14"/>
  <c r="H351" i="14"/>
  <c r="H352" i="14"/>
  <c r="H353" i="14"/>
  <c r="H354" i="14"/>
  <c r="H355" i="14"/>
  <c r="H356" i="14"/>
  <c r="H357" i="14"/>
  <c r="H358" i="14"/>
  <c r="H359" i="14"/>
  <c r="H360" i="14"/>
  <c r="H361" i="14"/>
  <c r="H362" i="14"/>
  <c r="H363" i="14"/>
  <c r="H364" i="14"/>
  <c r="H365" i="14"/>
  <c r="H366" i="14"/>
  <c r="H367" i="14"/>
  <c r="H368" i="14"/>
  <c r="H369" i="14"/>
  <c r="H370" i="14"/>
  <c r="H371" i="14"/>
  <c r="H372" i="14"/>
  <c r="H373" i="14"/>
  <c r="H374" i="14"/>
  <c r="H375" i="14"/>
  <c r="H376" i="14"/>
  <c r="H377" i="14"/>
  <c r="H378" i="14"/>
  <c r="H379" i="14"/>
  <c r="H380" i="14"/>
  <c r="H381" i="14"/>
  <c r="H382" i="14"/>
  <c r="H383" i="14"/>
  <c r="H384" i="14"/>
  <c r="H385" i="14"/>
  <c r="H386" i="14"/>
  <c r="H387" i="14"/>
  <c r="H388" i="14"/>
  <c r="H389" i="14"/>
  <c r="H390" i="14"/>
  <c r="H391" i="14"/>
  <c r="H392" i="14"/>
  <c r="H393" i="14"/>
  <c r="H394" i="14"/>
  <c r="H395" i="14"/>
  <c r="H396" i="14"/>
  <c r="H397" i="14"/>
  <c r="H398" i="14"/>
  <c r="H399" i="14"/>
  <c r="H400" i="14"/>
  <c r="H401" i="14"/>
  <c r="H402" i="14"/>
  <c r="H403" i="14"/>
  <c r="H404" i="14"/>
  <c r="H405" i="14"/>
  <c r="H406" i="14"/>
  <c r="H407" i="14"/>
  <c r="H408" i="14"/>
  <c r="H409" i="14"/>
  <c r="H410" i="14"/>
  <c r="H411" i="14"/>
  <c r="H412" i="14"/>
  <c r="H413" i="14"/>
  <c r="H414" i="14"/>
  <c r="H415" i="14"/>
  <c r="H416" i="14"/>
  <c r="H417" i="14"/>
  <c r="H418" i="14"/>
  <c r="H419" i="14"/>
  <c r="H420" i="14"/>
  <c r="H421" i="14"/>
  <c r="H422" i="14"/>
  <c r="H423" i="14"/>
  <c r="H424" i="14"/>
  <c r="H425" i="14"/>
  <c r="H426" i="14"/>
  <c r="H427" i="14"/>
  <c r="H428" i="14"/>
  <c r="H429" i="14"/>
  <c r="H430" i="14"/>
  <c r="H431" i="14"/>
  <c r="H432" i="14"/>
  <c r="H433" i="14"/>
  <c r="H434" i="14"/>
  <c r="H435" i="14"/>
  <c r="H436" i="14"/>
  <c r="H437" i="14"/>
  <c r="H438" i="14"/>
  <c r="H439" i="14"/>
  <c r="H440" i="14"/>
  <c r="H441" i="14"/>
  <c r="H442" i="14"/>
  <c r="H443" i="14"/>
  <c r="H444" i="14"/>
  <c r="H445" i="14"/>
  <c r="H446" i="14"/>
  <c r="H447" i="14"/>
  <c r="H448" i="14"/>
  <c r="H449" i="14"/>
  <c r="H450" i="14"/>
  <c r="H451" i="14"/>
  <c r="H452" i="14"/>
  <c r="H453" i="14"/>
  <c r="H454" i="14"/>
  <c r="H455" i="14"/>
  <c r="H456" i="14"/>
  <c r="H457" i="14"/>
  <c r="H458" i="14"/>
  <c r="H459" i="14"/>
  <c r="H460" i="14"/>
  <c r="H461" i="14"/>
  <c r="H462" i="14"/>
  <c r="H463" i="14"/>
  <c r="H464" i="14"/>
  <c r="H465" i="14"/>
  <c r="H466" i="14"/>
  <c r="H467" i="14"/>
  <c r="H468" i="14"/>
  <c r="H469" i="14"/>
  <c r="H470" i="14"/>
  <c r="H471" i="14"/>
  <c r="H472" i="14"/>
  <c r="H473" i="14"/>
  <c r="H474" i="14"/>
  <c r="H475" i="14"/>
  <c r="H476" i="14"/>
  <c r="H477" i="14"/>
  <c r="H478" i="14"/>
  <c r="H479" i="14"/>
  <c r="H480" i="14"/>
  <c r="H481" i="14"/>
  <c r="H482" i="14"/>
  <c r="H483" i="14"/>
  <c r="H484" i="14"/>
  <c r="H485" i="14"/>
  <c r="H486" i="14"/>
  <c r="H487" i="14"/>
  <c r="H488" i="14"/>
  <c r="H489" i="14"/>
  <c r="H490" i="14"/>
  <c r="H491" i="14"/>
  <c r="H492" i="14"/>
  <c r="H493" i="14"/>
  <c r="H494" i="14"/>
  <c r="H495" i="14"/>
  <c r="H496" i="14"/>
  <c r="H497" i="14"/>
  <c r="H498" i="14"/>
  <c r="H499" i="14"/>
  <c r="H500" i="14"/>
  <c r="H501" i="14"/>
  <c r="H502" i="14"/>
  <c r="H503" i="14"/>
  <c r="H504" i="14"/>
  <c r="H505" i="14"/>
  <c r="H506" i="14"/>
  <c r="H507" i="14"/>
  <c r="H508" i="14"/>
  <c r="H509" i="14"/>
  <c r="H510" i="14"/>
  <c r="H511" i="14"/>
  <c r="H512" i="14"/>
  <c r="H513" i="14"/>
  <c r="H514" i="14"/>
  <c r="H515" i="14"/>
  <c r="H516" i="14"/>
  <c r="H517" i="14"/>
  <c r="H518" i="14"/>
  <c r="H519" i="14"/>
  <c r="H520" i="14"/>
  <c r="H521" i="14"/>
  <c r="H522" i="14"/>
  <c r="H523" i="14"/>
  <c r="H524" i="14"/>
  <c r="H525" i="14"/>
  <c r="H526" i="14"/>
  <c r="H527" i="14"/>
  <c r="H528" i="14"/>
  <c r="H529" i="14"/>
  <c r="H530" i="14"/>
  <c r="H531" i="14"/>
  <c r="H532" i="14"/>
  <c r="H533" i="14"/>
  <c r="H534" i="14"/>
  <c r="H535" i="14"/>
  <c r="H536" i="14"/>
  <c r="H537" i="14"/>
  <c r="H538" i="14"/>
  <c r="H539" i="14"/>
  <c r="H540" i="14"/>
  <c r="H541" i="14"/>
  <c r="H542" i="14"/>
  <c r="H543" i="14"/>
  <c r="H544" i="14"/>
  <c r="H545" i="14"/>
  <c r="H546" i="14"/>
  <c r="H547" i="14"/>
  <c r="H548" i="14"/>
  <c r="H549" i="14"/>
  <c r="H550" i="14"/>
  <c r="H551" i="14"/>
  <c r="H552" i="14"/>
  <c r="H553" i="14"/>
  <c r="H554" i="14"/>
  <c r="H555" i="14"/>
  <c r="H556" i="14"/>
  <c r="H557" i="14"/>
  <c r="H558" i="14"/>
  <c r="H559" i="14"/>
  <c r="H560" i="14"/>
  <c r="H561" i="14"/>
  <c r="H562" i="14"/>
  <c r="H563" i="14"/>
  <c r="H564" i="14"/>
  <c r="H565" i="14"/>
  <c r="H566" i="14"/>
  <c r="H567" i="14"/>
  <c r="H568" i="14"/>
  <c r="H569" i="14"/>
  <c r="H570" i="14"/>
  <c r="H571" i="14"/>
  <c r="H572" i="14"/>
  <c r="H573" i="14"/>
  <c r="H574" i="14"/>
  <c r="H575" i="14"/>
  <c r="H576" i="14"/>
  <c r="H577" i="14"/>
  <c r="H578" i="14"/>
  <c r="H579" i="14"/>
  <c r="H580" i="14"/>
  <c r="H581" i="14"/>
  <c r="H582" i="14"/>
  <c r="H583" i="14"/>
  <c r="H584" i="14"/>
  <c r="H585" i="14"/>
  <c r="H586" i="14"/>
  <c r="H587" i="14"/>
  <c r="H588" i="14"/>
  <c r="H589" i="14"/>
  <c r="H590" i="14"/>
  <c r="H591" i="14"/>
  <c r="H592" i="14"/>
  <c r="H593" i="14"/>
  <c r="H594" i="14"/>
  <c r="H595" i="14"/>
  <c r="H596" i="14"/>
  <c r="H597" i="14"/>
  <c r="H598" i="14"/>
  <c r="H599" i="14"/>
  <c r="H600" i="14"/>
  <c r="H601" i="14"/>
  <c r="H602" i="14"/>
  <c r="H603" i="14"/>
  <c r="H604" i="14"/>
  <c r="H605" i="14"/>
  <c r="H606" i="14"/>
  <c r="H607" i="14"/>
  <c r="H608" i="14"/>
  <c r="H609" i="14"/>
  <c r="H610" i="14"/>
  <c r="H611" i="14"/>
  <c r="H612" i="14"/>
  <c r="H613" i="14"/>
  <c r="H614" i="14"/>
  <c r="H615" i="14"/>
  <c r="H616" i="14"/>
  <c r="H617" i="14"/>
  <c r="H618" i="14"/>
  <c r="H619" i="14"/>
  <c r="H620" i="14"/>
  <c r="H621" i="14"/>
  <c r="H622" i="14"/>
  <c r="H623" i="14"/>
  <c r="H624" i="14"/>
  <c r="H625" i="14"/>
  <c r="H626" i="14"/>
  <c r="H627" i="14"/>
  <c r="H628" i="14"/>
  <c r="H629" i="14"/>
  <c r="H630" i="14"/>
  <c r="H631" i="14"/>
  <c r="H632" i="14"/>
  <c r="H633" i="14"/>
  <c r="H634" i="14"/>
  <c r="H635" i="14"/>
  <c r="H636" i="14"/>
  <c r="H637" i="14"/>
  <c r="H638" i="14"/>
  <c r="H639" i="14"/>
  <c r="H640" i="14"/>
  <c r="H641" i="14"/>
  <c r="H642" i="14"/>
  <c r="H643" i="14"/>
  <c r="H644" i="14"/>
  <c r="H645" i="14"/>
  <c r="H646" i="14"/>
  <c r="H647" i="14"/>
  <c r="H648" i="14"/>
  <c r="H649" i="14"/>
  <c r="H650" i="14"/>
  <c r="H651" i="14"/>
  <c r="H652" i="14"/>
  <c r="H653" i="14"/>
  <c r="H654" i="14"/>
  <c r="H655" i="14"/>
  <c r="H656" i="14"/>
  <c r="H657" i="14"/>
  <c r="H658" i="14"/>
  <c r="H659" i="14"/>
  <c r="H660" i="14"/>
  <c r="H661" i="14"/>
  <c r="H662" i="14"/>
  <c r="H663" i="14"/>
  <c r="H664" i="14"/>
  <c r="H665" i="14"/>
  <c r="H666" i="14"/>
  <c r="H667" i="14"/>
  <c r="H668" i="14"/>
  <c r="H669" i="14"/>
  <c r="H670" i="14"/>
  <c r="H671" i="14"/>
  <c r="H672" i="14"/>
  <c r="H673" i="14"/>
  <c r="H674" i="14"/>
  <c r="H675" i="14"/>
  <c r="H676" i="14"/>
  <c r="H677" i="14"/>
  <c r="H678" i="14"/>
  <c r="H679" i="14"/>
  <c r="H680" i="14"/>
  <c r="H681" i="14"/>
  <c r="H682" i="14"/>
  <c r="H683" i="14"/>
  <c r="H684" i="14"/>
  <c r="H685" i="14"/>
  <c r="H686" i="14"/>
  <c r="H687" i="14"/>
  <c r="H688" i="14"/>
  <c r="H689" i="14"/>
  <c r="H690" i="14"/>
  <c r="H691" i="14"/>
  <c r="H692" i="14"/>
  <c r="H693" i="14"/>
  <c r="H694" i="14"/>
  <c r="H695" i="14"/>
  <c r="H696" i="14"/>
  <c r="H697" i="14"/>
  <c r="H698" i="14"/>
  <c r="H699" i="14"/>
  <c r="H700" i="14"/>
  <c r="H701" i="14"/>
  <c r="H702" i="14"/>
  <c r="H703" i="14"/>
  <c r="H704" i="14"/>
  <c r="H705" i="14"/>
  <c r="H706" i="14"/>
  <c r="H707" i="14"/>
  <c r="H708" i="14"/>
  <c r="H709" i="14"/>
  <c r="H710" i="14"/>
  <c r="H711" i="14"/>
  <c r="H712" i="14"/>
  <c r="H713" i="14"/>
  <c r="H714" i="14"/>
  <c r="H715" i="14"/>
  <c r="H716" i="14"/>
  <c r="H717" i="14"/>
  <c r="H718" i="14"/>
  <c r="H719" i="14"/>
  <c r="H720" i="14"/>
  <c r="H721" i="14"/>
  <c r="H722" i="14"/>
  <c r="H723" i="14"/>
  <c r="H724" i="14"/>
  <c r="H725" i="14"/>
  <c r="H726" i="14"/>
  <c r="H727" i="14"/>
  <c r="H728" i="14"/>
  <c r="H729" i="14"/>
  <c r="H730" i="14"/>
  <c r="H731" i="14"/>
  <c r="H732" i="14"/>
  <c r="H733" i="14"/>
  <c r="H734" i="14"/>
  <c r="H735" i="14"/>
  <c r="H736" i="14"/>
  <c r="H737" i="14"/>
  <c r="H738" i="14"/>
  <c r="H739" i="14"/>
  <c r="H740" i="14"/>
  <c r="H741" i="14"/>
  <c r="H742" i="14"/>
  <c r="H743" i="14"/>
  <c r="H744" i="14"/>
  <c r="H745" i="14"/>
  <c r="H746" i="14"/>
  <c r="H747" i="14"/>
  <c r="H748" i="14"/>
  <c r="H749" i="14"/>
  <c r="H750" i="14"/>
  <c r="H751" i="14"/>
  <c r="H752" i="14"/>
  <c r="H753" i="14"/>
  <c r="H754" i="14"/>
  <c r="H755" i="14"/>
  <c r="H756" i="14"/>
  <c r="H757" i="14"/>
  <c r="H758" i="14"/>
  <c r="H759" i="14"/>
  <c r="H760" i="14"/>
  <c r="H761" i="14"/>
  <c r="H762" i="14"/>
  <c r="H763" i="14"/>
  <c r="H764" i="14"/>
  <c r="H765" i="14"/>
  <c r="H766" i="14"/>
  <c r="H767" i="14"/>
  <c r="H768" i="14"/>
  <c r="H769" i="14"/>
  <c r="H770" i="14"/>
  <c r="H771" i="14"/>
  <c r="H772" i="14"/>
  <c r="H773" i="14"/>
  <c r="H774" i="14"/>
  <c r="H775" i="14"/>
  <c r="H776" i="14"/>
  <c r="H777" i="14"/>
  <c r="H778" i="14"/>
  <c r="H779" i="14"/>
  <c r="H780" i="14"/>
  <c r="H781" i="14"/>
  <c r="H782" i="14"/>
  <c r="H783" i="14"/>
  <c r="H784" i="14"/>
  <c r="H785" i="14"/>
  <c r="H786" i="14"/>
  <c r="H787" i="14"/>
  <c r="H788" i="14"/>
  <c r="H789" i="14"/>
  <c r="H790" i="14"/>
  <c r="H791" i="14"/>
  <c r="H792" i="14"/>
  <c r="H793" i="14"/>
  <c r="H794" i="14"/>
  <c r="H795" i="14"/>
  <c r="H796" i="14"/>
  <c r="H797" i="14"/>
  <c r="H798" i="14"/>
  <c r="H799" i="14"/>
  <c r="H800" i="14"/>
  <c r="H801" i="14"/>
  <c r="H802" i="14"/>
  <c r="H803" i="14"/>
  <c r="H804" i="14"/>
  <c r="H805" i="14"/>
  <c r="H806" i="14"/>
  <c r="H807" i="14"/>
  <c r="H808" i="14"/>
  <c r="H809" i="14"/>
  <c r="H810" i="14"/>
  <c r="H811" i="14"/>
  <c r="H812" i="14"/>
  <c r="H813" i="14"/>
  <c r="H814" i="14"/>
  <c r="H815" i="14"/>
  <c r="H816" i="14"/>
  <c r="H817" i="14"/>
  <c r="H818" i="14"/>
  <c r="H819" i="14"/>
  <c r="H820" i="14"/>
  <c r="H821" i="14"/>
  <c r="H822" i="14"/>
  <c r="H823" i="14"/>
  <c r="H824" i="14"/>
  <c r="H825" i="14"/>
  <c r="H826" i="14"/>
  <c r="H827" i="14"/>
  <c r="H828" i="14"/>
  <c r="H829" i="14"/>
  <c r="H830" i="14"/>
  <c r="H831" i="14"/>
  <c r="H832" i="14"/>
  <c r="H833" i="14"/>
  <c r="H834" i="14"/>
  <c r="H835" i="14"/>
  <c r="H836" i="14"/>
  <c r="H2" i="14"/>
  <c r="AE3" i="12" l="1"/>
  <c r="AE4" i="12"/>
  <c r="AE5" i="12"/>
  <c r="AE6" i="12"/>
  <c r="AE7" i="12"/>
  <c r="AE8" i="12"/>
  <c r="AE9" i="12"/>
  <c r="AE10" i="12"/>
  <c r="AE11" i="12"/>
  <c r="AE12" i="12"/>
  <c r="AE13" i="12"/>
  <c r="AE14" i="12"/>
  <c r="AE15" i="12"/>
  <c r="AE16" i="12"/>
  <c r="AE17" i="12"/>
  <c r="AE18" i="12"/>
  <c r="AE19" i="12"/>
  <c r="AE20" i="12"/>
  <c r="AE21" i="12"/>
  <c r="AE22" i="12"/>
  <c r="AE23" i="12"/>
  <c r="AE24" i="12"/>
  <c r="AE25" i="12"/>
  <c r="AE26" i="12"/>
  <c r="AE27" i="12"/>
  <c r="AE28" i="12"/>
  <c r="AE29" i="12"/>
  <c r="AE30" i="12"/>
  <c r="AE31" i="12"/>
  <c r="AE32" i="12"/>
  <c r="AE33" i="12"/>
  <c r="AE34" i="12"/>
  <c r="AE35" i="12"/>
  <c r="AE36" i="12"/>
  <c r="AE37" i="12"/>
  <c r="AE38" i="12"/>
  <c r="AE39" i="12"/>
  <c r="AE40" i="12"/>
  <c r="AE41" i="12"/>
  <c r="AE42" i="12"/>
  <c r="AE43" i="12"/>
  <c r="AE44" i="12"/>
  <c r="AE45" i="12"/>
  <c r="AE46" i="12"/>
  <c r="AE47" i="12"/>
  <c r="AE48" i="12"/>
  <c r="AE49" i="12"/>
  <c r="AE50" i="12"/>
  <c r="AE51" i="12"/>
  <c r="AE52" i="12"/>
  <c r="AE53" i="12"/>
  <c r="AE54" i="12"/>
  <c r="AE55" i="12"/>
  <c r="AE56" i="12"/>
  <c r="AE57" i="12"/>
  <c r="AE58" i="12"/>
  <c r="AE59" i="12"/>
  <c r="AE60" i="12"/>
  <c r="AE61" i="12"/>
  <c r="AE62" i="12"/>
  <c r="AE63" i="12"/>
  <c r="AE64" i="12"/>
  <c r="AE65" i="12"/>
  <c r="AE66" i="12"/>
  <c r="AE67" i="12"/>
  <c r="AE68" i="12"/>
  <c r="AE69" i="12"/>
  <c r="AE70" i="12"/>
  <c r="AE71" i="12"/>
  <c r="AE72" i="12"/>
  <c r="AE73" i="12"/>
  <c r="AE74" i="12"/>
  <c r="AE75" i="12"/>
  <c r="AE76" i="12"/>
  <c r="AE77" i="12"/>
  <c r="AE78" i="12"/>
  <c r="AE79" i="12"/>
  <c r="AE80" i="12"/>
  <c r="AE81" i="12"/>
  <c r="AE82" i="12"/>
  <c r="AE83" i="12"/>
  <c r="AE84" i="12"/>
  <c r="AE85" i="12"/>
  <c r="AE86" i="12"/>
  <c r="AE87" i="12"/>
  <c r="AE88" i="12"/>
  <c r="AE89" i="12"/>
  <c r="AE90" i="12"/>
  <c r="AE91" i="12"/>
  <c r="AE92" i="12"/>
  <c r="AE93" i="12"/>
  <c r="AE94" i="12"/>
  <c r="AE95" i="12"/>
  <c r="AE96" i="12"/>
  <c r="AE97" i="12"/>
  <c r="AE98" i="12"/>
  <c r="AE99" i="12"/>
  <c r="AE100" i="12"/>
  <c r="AE101" i="12"/>
  <c r="AE102" i="12"/>
  <c r="AE103" i="12"/>
  <c r="AE104" i="12"/>
  <c r="AE105" i="12"/>
  <c r="AE106" i="12"/>
  <c r="AE107" i="12"/>
  <c r="AE108" i="12"/>
  <c r="AE109" i="12"/>
  <c r="AE110" i="12"/>
  <c r="AE111" i="12"/>
  <c r="AE112" i="12"/>
  <c r="AE113" i="12"/>
  <c r="AE114" i="12"/>
  <c r="AE115" i="12"/>
  <c r="AE116" i="12"/>
  <c r="AE117" i="12"/>
  <c r="AE118" i="12"/>
  <c r="AE119" i="12"/>
  <c r="AE120" i="12"/>
  <c r="AE121" i="12"/>
  <c r="AE122" i="12"/>
  <c r="AE123" i="12"/>
  <c r="AE124" i="12"/>
  <c r="AE125" i="12"/>
  <c r="AE126" i="12"/>
  <c r="AE127" i="12"/>
  <c r="AE128" i="12"/>
  <c r="AE129" i="12"/>
  <c r="AE130" i="12"/>
  <c r="AE131" i="12"/>
  <c r="AE132" i="12"/>
  <c r="AE133" i="12"/>
  <c r="AE134" i="12"/>
  <c r="AE135" i="12"/>
  <c r="AE136" i="12"/>
  <c r="AE137" i="12"/>
  <c r="AE138" i="12"/>
  <c r="AE139" i="12"/>
  <c r="AE140" i="12"/>
  <c r="AE141" i="12"/>
  <c r="AE142" i="12"/>
  <c r="AE143" i="12"/>
  <c r="AE144" i="12"/>
  <c r="AE145" i="12"/>
  <c r="AE146" i="12"/>
  <c r="AE147" i="12"/>
  <c r="AE148" i="12"/>
  <c r="AE149" i="12"/>
  <c r="AE150" i="12"/>
  <c r="AE151" i="12"/>
  <c r="AE152" i="12"/>
  <c r="AE153" i="12"/>
  <c r="AE154" i="12"/>
  <c r="AE155" i="12"/>
  <c r="AE156" i="12"/>
  <c r="AE157" i="12"/>
  <c r="AE158" i="12"/>
  <c r="AE159" i="12"/>
  <c r="AE160" i="12"/>
  <c r="AE161" i="12"/>
  <c r="AE162" i="12"/>
  <c r="AE163" i="12"/>
  <c r="AE164" i="12"/>
  <c r="AE165" i="12"/>
  <c r="AE166" i="12"/>
  <c r="AE167" i="12"/>
  <c r="AE168" i="12"/>
  <c r="AE169" i="12"/>
  <c r="AE170" i="12"/>
  <c r="AE171" i="12"/>
  <c r="AE172" i="12"/>
  <c r="AE173" i="12"/>
  <c r="AE174" i="12"/>
  <c r="AE175" i="12"/>
  <c r="AE176" i="12"/>
  <c r="AE177" i="12"/>
  <c r="AE178" i="12"/>
  <c r="AE179" i="12"/>
  <c r="AE180" i="12"/>
  <c r="AE181" i="12"/>
  <c r="AE182" i="12"/>
  <c r="AE183" i="12"/>
  <c r="AE184" i="12"/>
  <c r="AE185" i="12"/>
  <c r="AE186" i="12"/>
  <c r="AE187" i="12"/>
  <c r="AE188" i="12"/>
  <c r="AE189" i="12"/>
  <c r="AE190" i="12"/>
  <c r="AE191" i="12"/>
  <c r="AE192" i="12"/>
  <c r="AE193" i="12"/>
  <c r="AE194" i="12"/>
  <c r="AE195" i="12"/>
  <c r="AE196" i="12"/>
  <c r="AE197" i="12"/>
  <c r="AE198" i="12"/>
  <c r="AE199" i="12"/>
  <c r="AE200" i="12"/>
  <c r="AE201" i="12"/>
  <c r="AE202" i="12"/>
  <c r="AE203" i="12"/>
  <c r="AE204" i="12"/>
  <c r="AE205" i="12"/>
  <c r="AE206" i="12"/>
  <c r="AE207" i="12"/>
  <c r="AE208" i="12"/>
  <c r="AE209" i="12"/>
  <c r="AE210" i="12"/>
  <c r="AE211" i="12"/>
  <c r="AE212" i="12"/>
  <c r="AE213" i="12"/>
  <c r="AE214" i="12"/>
  <c r="AE215" i="12"/>
  <c r="AE216" i="12"/>
  <c r="AE217" i="12"/>
  <c r="AE218" i="12"/>
  <c r="AE219" i="12"/>
  <c r="AE220" i="12"/>
  <c r="AE221" i="12"/>
  <c r="AE222" i="12"/>
  <c r="AE223" i="12"/>
  <c r="AE224" i="12"/>
  <c r="AE225" i="12"/>
  <c r="AE226" i="12"/>
  <c r="AE227" i="12"/>
  <c r="AE228" i="12"/>
  <c r="AE229" i="12"/>
  <c r="AE230" i="12"/>
  <c r="AE231" i="12"/>
  <c r="AE232" i="12"/>
  <c r="AE233" i="12"/>
  <c r="AE234" i="12"/>
  <c r="AE235" i="12"/>
  <c r="AE236" i="12"/>
  <c r="AE237" i="12"/>
  <c r="AE238" i="12"/>
  <c r="AE239" i="12"/>
  <c r="AE2" i="12"/>
  <c r="AD3" i="11"/>
  <c r="AD4" i="11"/>
  <c r="AD5" i="11"/>
  <c r="AD6" i="11"/>
  <c r="AD7" i="11"/>
  <c r="AD8" i="11"/>
  <c r="AD9" i="11"/>
  <c r="AD10" i="11"/>
  <c r="AD11" i="11"/>
  <c r="AD12" i="11"/>
  <c r="AD13" i="11"/>
  <c r="AD14" i="11"/>
  <c r="AD15" i="11"/>
  <c r="AD16" i="11"/>
  <c r="AD17" i="11"/>
  <c r="AD18" i="11"/>
  <c r="AD19" i="11"/>
  <c r="AD20" i="11"/>
  <c r="AD21" i="11"/>
  <c r="AD22" i="11"/>
  <c r="AD23" i="11"/>
  <c r="AD24" i="11"/>
  <c r="AD25" i="11"/>
  <c r="AD26" i="11"/>
  <c r="AD27" i="11"/>
  <c r="AD28" i="11"/>
  <c r="AD29" i="11"/>
  <c r="AD30" i="11"/>
  <c r="AD31" i="11"/>
  <c r="AD32" i="11"/>
  <c r="AD33" i="11"/>
  <c r="AD34" i="11"/>
  <c r="AD35" i="11"/>
  <c r="AD36" i="11"/>
  <c r="AD37" i="11"/>
  <c r="AD38" i="11"/>
  <c r="AD39" i="11"/>
  <c r="AD40" i="11"/>
  <c r="AD41" i="11"/>
  <c r="AD42" i="11"/>
  <c r="AD43" i="11"/>
  <c r="AD44" i="11"/>
  <c r="AD45" i="11"/>
  <c r="AD46" i="11"/>
  <c r="AD47" i="11"/>
  <c r="AD48" i="11"/>
  <c r="AD49" i="11"/>
  <c r="AD50" i="11"/>
  <c r="AD51" i="11"/>
  <c r="AD52" i="11"/>
  <c r="AD53" i="11"/>
  <c r="AD54" i="11"/>
  <c r="AD55" i="11"/>
  <c r="AD56" i="11"/>
  <c r="AD57" i="11"/>
  <c r="AD58" i="11"/>
  <c r="AD59" i="11"/>
  <c r="AD60" i="11"/>
  <c r="AD61" i="11"/>
  <c r="AD62" i="11"/>
  <c r="AD63" i="11"/>
  <c r="AD64" i="11"/>
  <c r="AD65" i="11"/>
  <c r="AD66" i="11"/>
  <c r="AD67" i="11"/>
  <c r="AD68" i="11"/>
  <c r="AD69" i="11"/>
  <c r="AD70" i="11"/>
  <c r="AD71" i="11"/>
  <c r="AD72" i="11"/>
  <c r="AD73" i="11"/>
  <c r="AD74" i="11"/>
  <c r="AD75" i="11"/>
  <c r="AD76" i="11"/>
  <c r="AD77" i="11"/>
  <c r="AD78" i="11"/>
  <c r="AD79" i="11"/>
  <c r="AD80" i="11"/>
  <c r="AD81" i="11"/>
  <c r="AD82" i="11"/>
  <c r="AD83" i="11"/>
  <c r="AD84" i="11"/>
  <c r="AD85" i="11"/>
  <c r="AD86" i="11"/>
  <c r="AD87" i="11"/>
  <c r="AD88" i="11"/>
  <c r="AD89" i="11"/>
  <c r="AD90" i="11"/>
  <c r="AD91" i="11"/>
  <c r="AD92" i="11"/>
  <c r="AD93" i="11"/>
  <c r="AD94" i="11"/>
  <c r="AD95" i="11"/>
  <c r="AD96" i="11"/>
  <c r="AD97" i="11"/>
  <c r="AD98" i="11"/>
  <c r="AD99" i="11"/>
  <c r="AD100" i="11"/>
  <c r="AD101" i="11"/>
  <c r="AD102" i="11"/>
  <c r="AD103" i="11"/>
  <c r="AD104" i="11"/>
  <c r="AD105" i="11"/>
  <c r="AD106" i="11"/>
  <c r="AD107" i="11"/>
  <c r="AD108" i="11"/>
  <c r="AD109" i="11"/>
  <c r="AD110" i="11"/>
  <c r="AD111" i="11"/>
  <c r="AD112" i="11"/>
  <c r="AD113" i="11"/>
  <c r="AD114" i="11"/>
  <c r="AD115" i="11"/>
  <c r="AD116" i="11"/>
  <c r="AD117" i="11"/>
  <c r="AD118" i="11"/>
  <c r="AD119" i="11"/>
  <c r="AD120" i="11"/>
  <c r="AD121" i="11"/>
  <c r="AD122" i="11"/>
  <c r="AD123" i="11"/>
  <c r="AD124" i="11"/>
  <c r="AD125" i="11"/>
  <c r="AD126" i="11"/>
  <c r="AD127" i="11"/>
  <c r="AD128" i="11"/>
  <c r="AD129" i="11"/>
  <c r="AD130" i="11"/>
  <c r="AD131" i="11"/>
  <c r="AD132" i="11"/>
  <c r="AD133" i="11"/>
  <c r="AD134" i="11"/>
  <c r="AD135" i="11"/>
  <c r="AD136" i="11"/>
  <c r="AD137" i="11"/>
  <c r="AD138" i="11"/>
  <c r="AD139" i="11"/>
  <c r="AD140" i="11"/>
  <c r="AD141" i="11"/>
  <c r="AD142" i="11"/>
  <c r="AD143" i="11"/>
  <c r="AD144" i="11"/>
  <c r="AD145" i="11"/>
  <c r="AD146" i="11"/>
  <c r="AD147" i="11"/>
  <c r="AD148" i="11"/>
  <c r="AD149" i="11"/>
  <c r="AD150" i="11"/>
  <c r="AD151" i="11"/>
  <c r="AD152" i="11"/>
  <c r="AD153" i="11"/>
  <c r="AD154" i="11"/>
  <c r="AD155" i="11"/>
  <c r="AD156" i="11"/>
  <c r="AD157" i="11"/>
  <c r="AD158" i="11"/>
  <c r="AD159" i="11"/>
  <c r="AD160" i="11"/>
  <c r="AD161" i="11"/>
  <c r="AD162" i="11"/>
  <c r="AD163" i="11"/>
  <c r="AD164" i="11"/>
  <c r="AD165" i="11"/>
  <c r="AD166" i="11"/>
  <c r="AD167" i="11"/>
  <c r="AD168" i="11"/>
  <c r="AD169" i="11"/>
  <c r="AD170" i="11"/>
  <c r="AD171" i="11"/>
  <c r="AD172" i="11"/>
  <c r="AD173" i="11"/>
  <c r="AD174" i="11"/>
  <c r="AD175" i="11"/>
  <c r="AD176" i="11"/>
  <c r="AD177" i="11"/>
  <c r="AD178" i="11"/>
  <c r="AD179" i="11"/>
  <c r="AD180" i="11"/>
  <c r="AD181" i="11"/>
  <c r="AD182" i="11"/>
  <c r="AD183" i="11"/>
  <c r="AD184" i="11"/>
  <c r="AD185" i="11"/>
  <c r="AD186" i="11"/>
  <c r="AD187" i="11"/>
  <c r="AD188" i="11"/>
  <c r="AD189" i="11"/>
  <c r="AD190" i="11"/>
  <c r="AD191" i="11"/>
  <c r="AD192" i="11"/>
  <c r="AD193" i="11"/>
  <c r="AD194" i="11"/>
  <c r="AD195" i="11"/>
  <c r="AD196" i="11"/>
  <c r="AD197" i="11"/>
  <c r="AD198" i="11"/>
  <c r="AD199" i="11"/>
  <c r="AD200" i="11"/>
  <c r="AD201" i="11"/>
  <c r="AD202" i="11"/>
  <c r="AD203" i="11"/>
  <c r="AD204" i="11"/>
  <c r="AD205" i="11"/>
  <c r="AD206" i="11"/>
  <c r="AD207" i="11"/>
  <c r="AD208" i="11"/>
  <c r="AD209" i="11"/>
  <c r="AD210" i="11"/>
  <c r="AD211" i="11"/>
  <c r="AD212" i="11"/>
  <c r="AD213" i="11"/>
  <c r="AD214" i="11"/>
  <c r="AD215" i="11"/>
  <c r="AD216" i="11"/>
  <c r="AD217" i="11"/>
  <c r="AD218" i="11"/>
  <c r="AD219" i="11"/>
  <c r="AD220" i="11"/>
  <c r="AD221" i="11"/>
  <c r="AD222" i="11"/>
  <c r="AD223" i="11"/>
  <c r="AD224" i="11"/>
  <c r="AD225" i="11"/>
  <c r="AD226" i="11"/>
  <c r="AD227" i="11"/>
  <c r="AD228" i="11"/>
  <c r="AD229" i="11"/>
  <c r="AD230" i="11"/>
  <c r="AD231" i="11"/>
  <c r="AD232" i="11"/>
  <c r="AD233" i="11"/>
  <c r="AD234" i="11"/>
  <c r="AD235" i="11"/>
  <c r="AD236" i="11"/>
  <c r="AD237" i="11"/>
  <c r="AD238" i="11"/>
  <c r="AD239" i="11"/>
  <c r="AD240" i="11"/>
  <c r="AD241" i="11"/>
  <c r="AD242" i="11"/>
  <c r="AD243" i="11"/>
  <c r="AD2" i="11"/>
  <c r="O2" i="7"/>
  <c r="O48" i="7" l="1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2" i="7"/>
  <c r="O73" i="7"/>
  <c r="O74" i="7"/>
  <c r="O75" i="7"/>
  <c r="O76" i="7"/>
  <c r="O77" i="7"/>
  <c r="O78" i="7"/>
  <c r="O47" i="7"/>
  <c r="W7" i="9"/>
  <c r="W8" i="9"/>
  <c r="W9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61" i="9"/>
  <c r="W62" i="9"/>
  <c r="W63" i="9"/>
  <c r="W64" i="9"/>
  <c r="W65" i="9"/>
  <c r="W66" i="9"/>
  <c r="W67" i="9"/>
  <c r="W68" i="9"/>
  <c r="W69" i="9"/>
  <c r="W70" i="9"/>
  <c r="W71" i="9"/>
  <c r="W72" i="9"/>
  <c r="W73" i="9"/>
  <c r="W74" i="9"/>
  <c r="W75" i="9"/>
  <c r="W76" i="9"/>
  <c r="W6" i="9"/>
  <c r="W3" i="9"/>
  <c r="W4" i="9"/>
  <c r="W5" i="9"/>
  <c r="W2" i="9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12" i="7"/>
  <c r="O3" i="7"/>
  <c r="O4" i="7"/>
  <c r="O5" i="7"/>
  <c r="O6" i="7"/>
  <c r="O7" i="7"/>
  <c r="O8" i="7"/>
  <c r="O9" i="7"/>
  <c r="O10" i="7"/>
  <c r="L74" i="8"/>
  <c r="L29" i="8"/>
  <c r="K27" i="7"/>
  <c r="Z36" i="12" l="1"/>
  <c r="Z41" i="12"/>
  <c r="Z7" i="12"/>
  <c r="Z2" i="12"/>
  <c r="Z21" i="12"/>
  <c r="Z3" i="12"/>
  <c r="Z23" i="12"/>
  <c r="Z16" i="12"/>
  <c r="Z29" i="12"/>
  <c r="Z40" i="12"/>
  <c r="Z9" i="12"/>
  <c r="Z96" i="12"/>
  <c r="Z22" i="12"/>
  <c r="Z218" i="12"/>
  <c r="Z120" i="12"/>
  <c r="Z109" i="12"/>
  <c r="Z35" i="12"/>
  <c r="Z121" i="12"/>
  <c r="Z28" i="12"/>
  <c r="Z239" i="12"/>
  <c r="Z89" i="12"/>
  <c r="Z238" i="12"/>
  <c r="Z83" i="12"/>
  <c r="Z116" i="12"/>
  <c r="Z82" i="12"/>
  <c r="Z87" i="12"/>
  <c r="Z20" i="12"/>
  <c r="Z156" i="12"/>
  <c r="Z81" i="12"/>
  <c r="Z13" i="12"/>
  <c r="Z201" i="12"/>
  <c r="Z74" i="12"/>
  <c r="Z14" i="12"/>
  <c r="Z95" i="12"/>
  <c r="Z4" i="12"/>
  <c r="Z211" i="12"/>
  <c r="Z149" i="12"/>
  <c r="Z102" i="12"/>
  <c r="Z39" i="12"/>
  <c r="Z10" i="12"/>
  <c r="Z163" i="12"/>
  <c r="Z34" i="12"/>
  <c r="Z48" i="12"/>
  <c r="Z115" i="12"/>
  <c r="Z225" i="12"/>
  <c r="Z210" i="12"/>
  <c r="Z162" i="12"/>
  <c r="Z108" i="12"/>
  <c r="Z33" i="12"/>
  <c r="Z5" i="12"/>
  <c r="Z127" i="12"/>
  <c r="Z103" i="12"/>
  <c r="Z88" i="12"/>
  <c r="Z232" i="12"/>
  <c r="Z38" i="12"/>
  <c r="Z15" i="12"/>
  <c r="Z114" i="12"/>
  <c r="Z68" i="12"/>
  <c r="Z30" i="12"/>
  <c r="Z27" i="12"/>
  <c r="Z133" i="12"/>
  <c r="Z26" i="12"/>
  <c r="Z47" i="12"/>
  <c r="Z143" i="12"/>
  <c r="Z54" i="12"/>
  <c r="Z24" i="12"/>
  <c r="Z213" i="12"/>
  <c r="Z105" i="12"/>
  <c r="Z60" i="12"/>
  <c r="Z12" i="12"/>
  <c r="Z200" i="12"/>
  <c r="Z167" i="12"/>
  <c r="Z125" i="12"/>
  <c r="Z67" i="12"/>
  <c r="Z160" i="12"/>
  <c r="Z117" i="12"/>
  <c r="Z75" i="12"/>
  <c r="Z107" i="12"/>
  <c r="Z153" i="12"/>
  <c r="Z93" i="12"/>
  <c r="Z231" i="12"/>
  <c r="Z226" i="12"/>
  <c r="Z175" i="12"/>
  <c r="Z168" i="12"/>
  <c r="Z141" i="12"/>
  <c r="Z212" i="12"/>
  <c r="Z161" i="12"/>
  <c r="Z207" i="12"/>
  <c r="Z152" i="12"/>
  <c r="Z122" i="12"/>
  <c r="Z86" i="12"/>
  <c r="Z61" i="12"/>
  <c r="Z223" i="12"/>
  <c r="Z206" i="12"/>
  <c r="Z55" i="12"/>
  <c r="Z169" i="12"/>
  <c r="Z113" i="12"/>
  <c r="Z90" i="12"/>
  <c r="Z196" i="12"/>
  <c r="Z110" i="12"/>
  <c r="Z31" i="12"/>
  <c r="Z11" i="12"/>
  <c r="Z119" i="12"/>
  <c r="Z25" i="12"/>
  <c r="Z203" i="12"/>
  <c r="Z148" i="12"/>
  <c r="Z94" i="12"/>
  <c r="Z6" i="12"/>
  <c r="Z53" i="12"/>
  <c r="Z151" i="12"/>
  <c r="Z158" i="12"/>
  <c r="Z147" i="12"/>
  <c r="Z138" i="12"/>
  <c r="Z128" i="12"/>
  <c r="Z17" i="12"/>
  <c r="Z19" i="12"/>
  <c r="Z205" i="12"/>
  <c r="Z140" i="12"/>
  <c r="Z135" i="12"/>
  <c r="Z134" i="12"/>
  <c r="Z97" i="12"/>
  <c r="Z85" i="12"/>
  <c r="Z79" i="12"/>
  <c r="Z37" i="12"/>
  <c r="Z32" i="12"/>
  <c r="Z80" i="12"/>
  <c r="Z219" i="12"/>
  <c r="Z180" i="12"/>
  <c r="Z73" i="12"/>
  <c r="Z8" i="12"/>
  <c r="Z204" i="12"/>
  <c r="Z165" i="12"/>
  <c r="Z150" i="12"/>
  <c r="Z145" i="12"/>
  <c r="Z142" i="12"/>
  <c r="Z137" i="12"/>
  <c r="Z104" i="12"/>
  <c r="Z77" i="12"/>
  <c r="Z154" i="12"/>
  <c r="Z144" i="12"/>
  <c r="Z230" i="12"/>
  <c r="Z202" i="12"/>
  <c r="Z195" i="12"/>
  <c r="Z78" i="12"/>
  <c r="Z157" i="12"/>
  <c r="Z209" i="12"/>
  <c r="Z236" i="12"/>
  <c r="Z183" i="12"/>
  <c r="Z173" i="12"/>
  <c r="Z139" i="12"/>
  <c r="Z136" i="12"/>
  <c r="Z58" i="12"/>
  <c r="Z46" i="12"/>
  <c r="Z224" i="12"/>
  <c r="Z189" i="12"/>
  <c r="Z182" i="12"/>
  <c r="Z176" i="12"/>
  <c r="Z65" i="12"/>
  <c r="Z100" i="12"/>
  <c r="Z91" i="12"/>
  <c r="Z221" i="12"/>
  <c r="Z166" i="12"/>
  <c r="Z84" i="12"/>
  <c r="Z71" i="12"/>
  <c r="Z59" i="12"/>
  <c r="Z229" i="12"/>
  <c r="Z208" i="12"/>
  <c r="Z164" i="12"/>
  <c r="Z129" i="12"/>
  <c r="Z76" i="12"/>
  <c r="Z51" i="12"/>
  <c r="Z228" i="12"/>
  <c r="Z227" i="12"/>
  <c r="Z155" i="12"/>
  <c r="Z215" i="12"/>
  <c r="Z214" i="12"/>
  <c r="Z181" i="12"/>
  <c r="Z131" i="12"/>
  <c r="Z112" i="12"/>
  <c r="Z70" i="12"/>
  <c r="Z66" i="12"/>
  <c r="Z64" i="12"/>
  <c r="Z99" i="12"/>
  <c r="Z234" i="12"/>
  <c r="Z198" i="12"/>
  <c r="Z130" i="12"/>
  <c r="Z111" i="12"/>
  <c r="Z72" i="12"/>
  <c r="Z63" i="12"/>
  <c r="Z44" i="12"/>
  <c r="Z18" i="12"/>
  <c r="Z235" i="12"/>
  <c r="Z217" i="12"/>
  <c r="Z216" i="12"/>
  <c r="Z197" i="12"/>
  <c r="Z170" i="12"/>
  <c r="Z45" i="12"/>
  <c r="Z233" i="12"/>
  <c r="Z174" i="12"/>
  <c r="Z220" i="12"/>
  <c r="Z194" i="12"/>
  <c r="Z190" i="12"/>
  <c r="Z132" i="12"/>
  <c r="Z123" i="12"/>
  <c r="Z98" i="12"/>
  <c r="Z49" i="12"/>
  <c r="Z101" i="12"/>
  <c r="Z146" i="12"/>
  <c r="Z52" i="12"/>
  <c r="Z126" i="12"/>
  <c r="Z50" i="12"/>
  <c r="Z191" i="12"/>
  <c r="Z184" i="12"/>
  <c r="Z124" i="12"/>
  <c r="Z106" i="12"/>
  <c r="Z92" i="12"/>
  <c r="Z69" i="12"/>
  <c r="Z43" i="12"/>
  <c r="Z188" i="12"/>
  <c r="Z62" i="12"/>
  <c r="Z187" i="12"/>
  <c r="Z185" i="12"/>
  <c r="Z237" i="12"/>
  <c r="Z192" i="12"/>
  <c r="Z179" i="12"/>
  <c r="Z159" i="12"/>
  <c r="Z56" i="12"/>
  <c r="Z42" i="12"/>
  <c r="Z177" i="12"/>
  <c r="Z178" i="12"/>
  <c r="Z199" i="12"/>
  <c r="Z186" i="12"/>
  <c r="Z222" i="12"/>
  <c r="Z57" i="12"/>
  <c r="Z171" i="12"/>
  <c r="Z193" i="12"/>
  <c r="Z172" i="12"/>
  <c r="Z118" i="12"/>
  <c r="Y243" i="11"/>
  <c r="Y238" i="11"/>
  <c r="Y208" i="11"/>
  <c r="Y207" i="11"/>
  <c r="Y203" i="11"/>
  <c r="Y198" i="11"/>
  <c r="Y192" i="11"/>
  <c r="Y189" i="11"/>
  <c r="Y188" i="11"/>
  <c r="Y182" i="11"/>
  <c r="Y205" i="11"/>
  <c r="Y179" i="11"/>
  <c r="Y173" i="11"/>
  <c r="Y172" i="11"/>
  <c r="Y171" i="11"/>
  <c r="Y195" i="11"/>
  <c r="Y191" i="11"/>
  <c r="Y161" i="11"/>
  <c r="Y160" i="11"/>
  <c r="Y159" i="11"/>
  <c r="Y158" i="11"/>
  <c r="Y157" i="11"/>
  <c r="Y156" i="11"/>
  <c r="Y151" i="11"/>
  <c r="Y143" i="11"/>
  <c r="Y142" i="11"/>
  <c r="Y176" i="11"/>
  <c r="Y175" i="11"/>
  <c r="Y174" i="11"/>
  <c r="Y234" i="11"/>
  <c r="Y169" i="11"/>
  <c r="Y131" i="11"/>
  <c r="Y125" i="11"/>
  <c r="Y164" i="11"/>
  <c r="Y162" i="11"/>
  <c r="Y153" i="11"/>
  <c r="Y152" i="11"/>
  <c r="Y149" i="11"/>
  <c r="Y147" i="11"/>
  <c r="Y98" i="11"/>
  <c r="Y97" i="11"/>
  <c r="Y146" i="11"/>
  <c r="Y145" i="11"/>
  <c r="Y144" i="11"/>
  <c r="Y93" i="11"/>
  <c r="Y141" i="11"/>
  <c r="Y92" i="11"/>
  <c r="Y91" i="11"/>
  <c r="Y87" i="11"/>
  <c r="Y86" i="11"/>
  <c r="Y134" i="11"/>
  <c r="Y133" i="11"/>
  <c r="Y132" i="11"/>
  <c r="Y85" i="11"/>
  <c r="Y130" i="11"/>
  <c r="Y79" i="11"/>
  <c r="Y78" i="11"/>
  <c r="Y77" i="11"/>
  <c r="Y76" i="11"/>
  <c r="Y126" i="11"/>
  <c r="Y121" i="11"/>
  <c r="Y120" i="11"/>
  <c r="Y119" i="11"/>
  <c r="Y118" i="11"/>
  <c r="Y113" i="11"/>
  <c r="Y70" i="11"/>
  <c r="Y67" i="11"/>
  <c r="Y66" i="11"/>
  <c r="Y65" i="11"/>
  <c r="Y109" i="11"/>
  <c r="Y108" i="11"/>
  <c r="Y107" i="11"/>
  <c r="Y106" i="11"/>
  <c r="Y105" i="11"/>
  <c r="Y104" i="11"/>
  <c r="Y103" i="11"/>
  <c r="Y102" i="11"/>
  <c r="Y101" i="11"/>
  <c r="Y100" i="11"/>
  <c r="Y99" i="11"/>
  <c r="Y227" i="11"/>
  <c r="Y226" i="11"/>
  <c r="Y224" i="11"/>
  <c r="Y222" i="11"/>
  <c r="Y51" i="11"/>
  <c r="Y220" i="11"/>
  <c r="Y218" i="11"/>
  <c r="Y216" i="11"/>
  <c r="Y46" i="11"/>
  <c r="Y56" i="11"/>
  <c r="Y214" i="11"/>
  <c r="Y211" i="11"/>
  <c r="Y202" i="11"/>
  <c r="Y197" i="11"/>
  <c r="Y196" i="11"/>
  <c r="Y185" i="11"/>
  <c r="Y184" i="11"/>
  <c r="Y242" i="11"/>
  <c r="Y178" i="11"/>
  <c r="Y177" i="11"/>
  <c r="Y167" i="11"/>
  <c r="Y166" i="11"/>
  <c r="Y136" i="11"/>
  <c r="Y124" i="11"/>
  <c r="Y123" i="11"/>
  <c r="Y13" i="11"/>
  <c r="Y115" i="11"/>
  <c r="Y96" i="11"/>
  <c r="Y95" i="11"/>
  <c r="Y94" i="11"/>
  <c r="Y72" i="11"/>
  <c r="Y61" i="11"/>
  <c r="Y48" i="11"/>
  <c r="Y7" i="11"/>
  <c r="Y35" i="11"/>
  <c r="Y31" i="11"/>
  <c r="Y240" i="11"/>
  <c r="Y30" i="11"/>
  <c r="Y27" i="11"/>
  <c r="Y22" i="11"/>
  <c r="Y21" i="11"/>
  <c r="Y9" i="11"/>
  <c r="Y8" i="11"/>
  <c r="Y6" i="11"/>
  <c r="Y4" i="11"/>
  <c r="Y229" i="11"/>
  <c r="Y228" i="11"/>
  <c r="Y221" i="11"/>
  <c r="Y219" i="11"/>
  <c r="Y213" i="11"/>
  <c r="Y212" i="11"/>
  <c r="Y241" i="11"/>
  <c r="Y210" i="11"/>
  <c r="Y206" i="11"/>
  <c r="Y200" i="11"/>
  <c r="Y199" i="11"/>
  <c r="Y183" i="11"/>
  <c r="Y150" i="11"/>
  <c r="Y140" i="11"/>
  <c r="Y122" i="11"/>
  <c r="Y114" i="11"/>
  <c r="Y90" i="11"/>
  <c r="Y75" i="11"/>
  <c r="Y63" i="11"/>
  <c r="Y62" i="11"/>
  <c r="Y239" i="11"/>
  <c r="Y55" i="11"/>
  <c r="Y53" i="11"/>
  <c r="Y52" i="11"/>
  <c r="Y49" i="11"/>
  <c r="Y47" i="11"/>
  <c r="Y45" i="11"/>
  <c r="Y42" i="11"/>
  <c r="Y41" i="11"/>
  <c r="Y39" i="11"/>
  <c r="Y34" i="11"/>
  <c r="Y32" i="11"/>
  <c r="Y237" i="11"/>
  <c r="Y25" i="11"/>
  <c r="Y24" i="11"/>
  <c r="Y236" i="11"/>
  <c r="Y20" i="11"/>
  <c r="Y235" i="11"/>
  <c r="Y19" i="11"/>
  <c r="Y233" i="11"/>
  <c r="Y232" i="11"/>
  <c r="Y231" i="11"/>
  <c r="Y230" i="11"/>
  <c r="Y225" i="11"/>
  <c r="Y223" i="11"/>
  <c r="Y217" i="11"/>
  <c r="Y215" i="11"/>
  <c r="Y5" i="11"/>
  <c r="Y3" i="11"/>
  <c r="Y194" i="11"/>
  <c r="Y168" i="11"/>
  <c r="Y127" i="11"/>
  <c r="Y117" i="11"/>
  <c r="Y71" i="11"/>
  <c r="Y68" i="11"/>
  <c r="Y59" i="11"/>
  <c r="Y58" i="11"/>
  <c r="Y57" i="11"/>
  <c r="Y44" i="11"/>
  <c r="Y43" i="11"/>
  <c r="Y38" i="11"/>
  <c r="Y37" i="11"/>
  <c r="Y36" i="11"/>
  <c r="Y33" i="11"/>
  <c r="Y29" i="11"/>
  <c r="Y28" i="11"/>
  <c r="Y26" i="11"/>
  <c r="Y23" i="11"/>
  <c r="Y18" i="11"/>
  <c r="Y17" i="11"/>
  <c r="Y16" i="11"/>
  <c r="Y15" i="11"/>
  <c r="Y14" i="11"/>
  <c r="Y12" i="11"/>
  <c r="Y11" i="11"/>
  <c r="Y10" i="11"/>
  <c r="Y209" i="11"/>
  <c r="Y204" i="11"/>
  <c r="Y201" i="11"/>
  <c r="Y193" i="11"/>
  <c r="Y190" i="11"/>
  <c r="Y187" i="11"/>
  <c r="Y186" i="11"/>
  <c r="Y181" i="11"/>
  <c r="Y180" i="11"/>
  <c r="Y170" i="11"/>
  <c r="Y165" i="11"/>
  <c r="Y163" i="11"/>
  <c r="Y155" i="11"/>
  <c r="Y154" i="11"/>
  <c r="Y148" i="11"/>
  <c r="Y139" i="11"/>
  <c r="Y138" i="11"/>
  <c r="Y137" i="11"/>
  <c r="Y135" i="11"/>
  <c r="Y129" i="11"/>
  <c r="Y128" i="11"/>
  <c r="Y116" i="11"/>
  <c r="Y112" i="11"/>
  <c r="Y111" i="11"/>
  <c r="Y110" i="11"/>
  <c r="Y89" i="11"/>
  <c r="Y88" i="11"/>
  <c r="Y2" i="11"/>
  <c r="Y84" i="11"/>
  <c r="Y83" i="11"/>
  <c r="Y82" i="11"/>
  <c r="Y81" i="11"/>
  <c r="Y80" i="11"/>
  <c r="Y74" i="11"/>
  <c r="Y73" i="11"/>
  <c r="Y69" i="11"/>
  <c r="Y64" i="11"/>
  <c r="Y60" i="11"/>
  <c r="Y54" i="11"/>
  <c r="Y50" i="11"/>
  <c r="Y40" i="11"/>
</calcChain>
</file>

<file path=xl/sharedStrings.xml><?xml version="1.0" encoding="utf-8"?>
<sst xmlns="http://schemas.openxmlformats.org/spreadsheetml/2006/main" count="11052" uniqueCount="1576">
  <si>
    <t>Classification</t>
  </si>
  <si>
    <t>High</t>
  </si>
  <si>
    <t>Normal</t>
  </si>
  <si>
    <t>Low</t>
  </si>
  <si>
    <t>Very Low</t>
  </si>
  <si>
    <t>Plant Name</t>
  </si>
  <si>
    <t>Group</t>
  </si>
  <si>
    <t>N1-169-5</t>
  </si>
  <si>
    <t>N1-169-8</t>
  </si>
  <si>
    <t>N1-169-9</t>
  </si>
  <si>
    <t>w701-5</t>
  </si>
  <si>
    <t>w704-2</t>
  </si>
  <si>
    <t>w707-4</t>
  </si>
  <si>
    <t>w826-4-1</t>
  </si>
  <si>
    <t>FN1525-S</t>
  </si>
  <si>
    <t>Group 24</t>
  </si>
  <si>
    <t>N1-213-1</t>
  </si>
  <si>
    <t>w770-6-1</t>
  </si>
  <si>
    <t>FN1445-S</t>
  </si>
  <si>
    <t>Group 22</t>
  </si>
  <si>
    <t>w707-7</t>
  </si>
  <si>
    <t>w546-3-1</t>
  </si>
  <si>
    <t>w831-4-1</t>
  </si>
  <si>
    <t>w829-2-5</t>
  </si>
  <si>
    <t>w807-3-1</t>
  </si>
  <si>
    <t>w705-7</t>
  </si>
  <si>
    <t>w701-1</t>
  </si>
  <si>
    <t>w701-8</t>
  </si>
  <si>
    <t>FN1531-S</t>
  </si>
  <si>
    <t>FN1363-S</t>
  </si>
  <si>
    <t>Group 21</t>
  </si>
  <si>
    <t>FN705-S</t>
  </si>
  <si>
    <t>w701-4</t>
  </si>
  <si>
    <t>FN1453-S</t>
  </si>
  <si>
    <t>Group 23</t>
  </si>
  <si>
    <t>FN1472-S</t>
  </si>
  <si>
    <t>FN1582-S</t>
  </si>
  <si>
    <t>w822-5-6</t>
  </si>
  <si>
    <t>FN1229-S</t>
  </si>
  <si>
    <t>Group 20</t>
  </si>
  <si>
    <t>FN1400-S</t>
  </si>
  <si>
    <t>FN1458-S</t>
  </si>
  <si>
    <t>FN1493-S</t>
  </si>
  <si>
    <t>FN729-S</t>
  </si>
  <si>
    <t>FN718-S</t>
  </si>
  <si>
    <t>w705-6</t>
  </si>
  <si>
    <t>w822-5-5</t>
  </si>
  <si>
    <t>FN1534-S</t>
  </si>
  <si>
    <t>FN1448-S</t>
  </si>
  <si>
    <t>FN1450-S</t>
  </si>
  <si>
    <t>FN1509-S</t>
  </si>
  <si>
    <t>FN684-S</t>
  </si>
  <si>
    <t>N1-169-7</t>
  </si>
  <si>
    <t>FN1264-S</t>
  </si>
  <si>
    <t>FN1388-S</t>
  </si>
  <si>
    <t>FN1426-S</t>
  </si>
  <si>
    <t>FN1481-S</t>
  </si>
  <si>
    <t>FN1506-S</t>
  </si>
  <si>
    <t>FN1647-S</t>
  </si>
  <si>
    <t>Group 25</t>
  </si>
  <si>
    <t>FN1529-S</t>
  </si>
  <si>
    <t>FN1545-S</t>
  </si>
  <si>
    <t>FN1230-S</t>
  </si>
  <si>
    <t>FN1380-S</t>
  </si>
  <si>
    <t>FN1427-S</t>
  </si>
  <si>
    <t>FN1451-S</t>
  </si>
  <si>
    <t>FN1480-S</t>
  </si>
  <si>
    <t>FN1485-S</t>
  </si>
  <si>
    <t>FN1570-S</t>
  </si>
  <si>
    <t>FN1634-S</t>
  </si>
  <si>
    <t>FN1638-S</t>
  </si>
  <si>
    <t>FN1642-S</t>
  </si>
  <si>
    <t>FN1650-S</t>
  </si>
  <si>
    <t>FN1657-S</t>
  </si>
  <si>
    <t>FN1661-S</t>
  </si>
  <si>
    <t>FN727-S</t>
  </si>
  <si>
    <t>w707-2</t>
  </si>
  <si>
    <t>FN722-S</t>
  </si>
  <si>
    <t>w701-6</t>
  </si>
  <si>
    <t>w707-6</t>
  </si>
  <si>
    <t>w472-5-1</t>
  </si>
  <si>
    <t>w607-2-1</t>
  </si>
  <si>
    <t>FN1528-S</t>
  </si>
  <si>
    <t>FN1538-S</t>
  </si>
  <si>
    <t>FN1551-S</t>
  </si>
  <si>
    <t>FN1555-S</t>
  </si>
  <si>
    <t>FN1572-S</t>
  </si>
  <si>
    <t>FN1586-S</t>
  </si>
  <si>
    <t>FN1602-S</t>
  </si>
  <si>
    <t>FN1614-S</t>
  </si>
  <si>
    <t>FN1618-S</t>
  </si>
  <si>
    <t>FN1652-S</t>
  </si>
  <si>
    <t>FN1720-S</t>
  </si>
  <si>
    <t>FN1724-S</t>
  </si>
  <si>
    <t>FN1730-S</t>
  </si>
  <si>
    <t>FN1233-S</t>
  </si>
  <si>
    <t>FN1302-S</t>
  </si>
  <si>
    <t>FN1330-S</t>
  </si>
  <si>
    <t>FN1332-S</t>
  </si>
  <si>
    <t>FN1382-S</t>
  </si>
  <si>
    <t>FN1394-S</t>
  </si>
  <si>
    <t>FN1413-S</t>
  </si>
  <si>
    <t>FN1419-S</t>
  </si>
  <si>
    <t>FN1434-S</t>
  </si>
  <si>
    <t>FN1446-S</t>
  </si>
  <si>
    <t>FN1468-S</t>
  </si>
  <si>
    <t>FN1476-S</t>
  </si>
  <si>
    <t>FN1496-S</t>
  </si>
  <si>
    <t>FN1497-S</t>
  </si>
  <si>
    <t>FN747-S</t>
  </si>
  <si>
    <t>FN748-S</t>
  </si>
  <si>
    <t>w705-1</t>
  </si>
  <si>
    <t>w463-2-1</t>
  </si>
  <si>
    <t>w598-2-1</t>
  </si>
  <si>
    <t>FN1236-S</t>
  </si>
  <si>
    <t>FN1247-S</t>
  </si>
  <si>
    <t>FN1262-S</t>
  </si>
  <si>
    <t>FN1287-S</t>
  </si>
  <si>
    <t>FN1293-S</t>
  </si>
  <si>
    <t>FN1301-S</t>
  </si>
  <si>
    <t>FN1304-S</t>
  </si>
  <si>
    <t>FN1313-S</t>
  </si>
  <si>
    <t>FN1323-S</t>
  </si>
  <si>
    <t>FN1335-S</t>
  </si>
  <si>
    <t>FN1339-S</t>
  </si>
  <si>
    <t>FN1345-S</t>
  </si>
  <si>
    <t>FN1368-S</t>
  </si>
  <si>
    <t>FN1369-S</t>
  </si>
  <si>
    <t>FN1375-S</t>
  </si>
  <si>
    <t>FN1389-S</t>
  </si>
  <si>
    <t>FN1403-S</t>
  </si>
  <si>
    <t>FN1405-S</t>
  </si>
  <si>
    <t>FN1410-S</t>
  </si>
  <si>
    <t>FN1412-S</t>
  </si>
  <si>
    <t>FN1414-S</t>
  </si>
  <si>
    <t>FN1416-S</t>
  </si>
  <si>
    <t>FN1438-S</t>
  </si>
  <si>
    <t>FN1441-S</t>
  </si>
  <si>
    <t>FN1443-S</t>
  </si>
  <si>
    <t>FN1463-S</t>
  </si>
  <si>
    <t>FN1466-S</t>
  </si>
  <si>
    <t>FN1470-S</t>
  </si>
  <si>
    <t>FN1475-S</t>
  </si>
  <si>
    <t>FN1477-S</t>
  </si>
  <si>
    <t>FN1488-S</t>
  </si>
  <si>
    <t>FN1490-S</t>
  </si>
  <si>
    <t>FN1505-S</t>
  </si>
  <si>
    <t>FN1513-S</t>
  </si>
  <si>
    <t>FN1583-S</t>
  </si>
  <si>
    <t>FN1585-S</t>
  </si>
  <si>
    <t>FN1617-S</t>
  </si>
  <si>
    <t>FN1623-S</t>
  </si>
  <si>
    <t>FN1625-S</t>
  </si>
  <si>
    <t>FN1643-S</t>
  </si>
  <si>
    <t>FN1644-S</t>
  </si>
  <si>
    <t>FN1645-S</t>
  </si>
  <si>
    <t>FN1646-S</t>
  </si>
  <si>
    <t>FN1648-S</t>
  </si>
  <si>
    <t>FN1656-S</t>
  </si>
  <si>
    <t>FN1660-S</t>
  </si>
  <si>
    <t>FN1662-S</t>
  </si>
  <si>
    <t>FN1669-S</t>
  </si>
  <si>
    <t>Group 26</t>
  </si>
  <si>
    <t>FN1675-S</t>
  </si>
  <si>
    <t>FN1677-S</t>
  </si>
  <si>
    <t>FN1678-S</t>
  </si>
  <si>
    <t>FN1679-S</t>
  </si>
  <si>
    <t>FN1686-S</t>
  </si>
  <si>
    <t>FN1689-S</t>
  </si>
  <si>
    <t>FN1692-S</t>
  </si>
  <si>
    <t>FN1696-S</t>
  </si>
  <si>
    <t>FN1703-S</t>
  </si>
  <si>
    <t>FN1708-S</t>
  </si>
  <si>
    <t>FN1712-S</t>
  </si>
  <si>
    <t>FN1719-S</t>
  </si>
  <si>
    <t>FN1721-S</t>
  </si>
  <si>
    <t>FN1722-S</t>
  </si>
  <si>
    <t>FN1723-S</t>
  </si>
  <si>
    <t>FN1725-S</t>
  </si>
  <si>
    <t>FN1734-S</t>
  </si>
  <si>
    <t>FN1737-S</t>
  </si>
  <si>
    <t>FN1744-S</t>
  </si>
  <si>
    <t>FN1749-S</t>
  </si>
  <si>
    <t>FN1764-S</t>
  </si>
  <si>
    <t>FN1520-S</t>
  </si>
  <si>
    <t>FN1523-S</t>
  </si>
  <si>
    <t>FN1532-S</t>
  </si>
  <si>
    <t>FN1537-S</t>
  </si>
  <si>
    <t>FN1540-S</t>
  </si>
  <si>
    <t>FN1549-S</t>
  </si>
  <si>
    <t>FN1553-S</t>
  </si>
  <si>
    <t>FN1557-S</t>
  </si>
  <si>
    <t>FN1559-S</t>
  </si>
  <si>
    <t>FN1563-S</t>
  </si>
  <si>
    <t>FN1571-S</t>
  </si>
  <si>
    <t>FN1576-S</t>
  </si>
  <si>
    <t>FN687-S</t>
  </si>
  <si>
    <t>FN693-S</t>
  </si>
  <si>
    <t>FN695-S</t>
  </si>
  <si>
    <t>FN698-S</t>
  </si>
  <si>
    <t>FN712-S</t>
  </si>
  <si>
    <t>FN721-S</t>
  </si>
  <si>
    <t>FN724-S</t>
  </si>
  <si>
    <t>FN728-S</t>
  </si>
  <si>
    <t>FN739-S</t>
  </si>
  <si>
    <t>w701-3</t>
  </si>
  <si>
    <t>w705-2</t>
  </si>
  <si>
    <t>w423-5-1</t>
  </si>
  <si>
    <t>w22-2-1</t>
  </si>
  <si>
    <t>w23-2-1</t>
  </si>
  <si>
    <t>Kitaake</t>
  </si>
  <si>
    <t>FN1228-S</t>
  </si>
  <si>
    <t>FN1231-S</t>
  </si>
  <si>
    <t>FN1232-S</t>
  </si>
  <si>
    <t>FN1237-S</t>
  </si>
  <si>
    <t>FN1239-S</t>
  </si>
  <si>
    <t>FN1241-S</t>
  </si>
  <si>
    <t>FN1249-S</t>
  </si>
  <si>
    <t>FN1252-S</t>
  </si>
  <si>
    <t>FN1253-S</t>
  </si>
  <si>
    <t>FN1254-S</t>
  </si>
  <si>
    <t>FN1256-S</t>
  </si>
  <si>
    <t>FN1258-S</t>
  </si>
  <si>
    <t>FN1263-S</t>
  </si>
  <si>
    <t>FN1268-S</t>
  </si>
  <si>
    <t>FN1270-S</t>
  </si>
  <si>
    <t>FN1272-S</t>
  </si>
  <si>
    <t>FN1274-S</t>
  </si>
  <si>
    <t>FN1275-S</t>
  </si>
  <si>
    <t>FN1280-S</t>
  </si>
  <si>
    <t>FN1282-S</t>
  </si>
  <si>
    <t>FN1283-S</t>
  </si>
  <si>
    <t>FN1284-S</t>
  </si>
  <si>
    <t>FN1285-S</t>
  </si>
  <si>
    <t>FN1286-S</t>
  </si>
  <si>
    <t>FN1288-S</t>
  </si>
  <si>
    <t>FN1290-S</t>
  </si>
  <si>
    <t>FN1292-S</t>
  </si>
  <si>
    <t>FN1300-S</t>
  </si>
  <si>
    <t>FN1309-S</t>
  </si>
  <si>
    <t>FN1317-S</t>
  </si>
  <si>
    <t>FN1320-S</t>
  </si>
  <si>
    <t>FN1321-S</t>
  </si>
  <si>
    <t>FN1325-S</t>
  </si>
  <si>
    <t>FN1331-S</t>
  </si>
  <si>
    <t>FN1333-S</t>
  </si>
  <si>
    <t>FN1337-S</t>
  </si>
  <si>
    <t>FN1340-S</t>
  </si>
  <si>
    <t>FN1344-S</t>
  </si>
  <si>
    <t>FN1346-S</t>
  </si>
  <si>
    <t>FN1351-S</t>
  </si>
  <si>
    <t>FN1353-S</t>
  </si>
  <si>
    <t>FN1357-S</t>
  </si>
  <si>
    <t>FN1358-S</t>
  </si>
  <si>
    <t>FN1360-S</t>
  </si>
  <si>
    <t>FN1366-S</t>
  </si>
  <si>
    <t>FN1371-S</t>
  </si>
  <si>
    <t>FN1372-S</t>
  </si>
  <si>
    <t>FN1373-S</t>
  </si>
  <si>
    <t>FN1374-S</t>
  </si>
  <si>
    <t>FN1377-S</t>
  </si>
  <si>
    <t>FN1378-S</t>
  </si>
  <si>
    <t>FN1379-S</t>
  </si>
  <si>
    <t>FN1383-S</t>
  </si>
  <si>
    <t>FN1384-S</t>
  </si>
  <si>
    <t>FN1385-S</t>
  </si>
  <si>
    <t>FN1396-S</t>
  </si>
  <si>
    <t>FN1399-S</t>
  </si>
  <si>
    <t>FN1401-S</t>
  </si>
  <si>
    <t>FN1402-S</t>
  </si>
  <si>
    <t>FN1407-S</t>
  </si>
  <si>
    <t>FN1409-S</t>
  </si>
  <si>
    <t>FN1411-S</t>
  </si>
  <si>
    <t>FN1415-S</t>
  </si>
  <si>
    <t>FN1420-S</t>
  </si>
  <si>
    <t>FN1421-S</t>
  </si>
  <si>
    <t>FN1422-S</t>
  </si>
  <si>
    <t>FN1424-S</t>
  </si>
  <si>
    <t>FN1430-S</t>
  </si>
  <si>
    <t>FN1431-S</t>
  </si>
  <si>
    <t>FN1433-S</t>
  </si>
  <si>
    <t>FN1435-S</t>
  </si>
  <si>
    <t>FN1436-S</t>
  </si>
  <si>
    <t>FN1440-S</t>
  </si>
  <si>
    <t>FN1452-S</t>
  </si>
  <si>
    <t>FN1456-S</t>
  </si>
  <si>
    <t>FN1460-S</t>
  </si>
  <si>
    <t>FN1462-S</t>
  </si>
  <si>
    <t>FN1465-S</t>
  </si>
  <si>
    <t>FN1467-S</t>
  </si>
  <si>
    <t>FN1473-S</t>
  </si>
  <si>
    <t>FN1482-S</t>
  </si>
  <si>
    <t>FN1483-S</t>
  </si>
  <si>
    <t>FN1484-S</t>
  </si>
  <si>
    <t>FN1492-S</t>
  </si>
  <si>
    <t>FN1494-S</t>
  </si>
  <si>
    <t>FN1499-S</t>
  </si>
  <si>
    <t>FN1508-S</t>
  </si>
  <si>
    <t>FN1512-S</t>
  </si>
  <si>
    <t>FN1514-S</t>
  </si>
  <si>
    <t>FN1515-S</t>
  </si>
  <si>
    <t>FN1519-S</t>
  </si>
  <si>
    <t>FN1521-S</t>
  </si>
  <si>
    <t>FN1522-S</t>
  </si>
  <si>
    <t>FN1526-S</t>
  </si>
  <si>
    <t>FN1527-S</t>
  </si>
  <si>
    <t>FN1536-S</t>
  </si>
  <si>
    <t>FN1541-S</t>
  </si>
  <si>
    <t>FN1543-S</t>
  </si>
  <si>
    <t>FN1547-S</t>
  </si>
  <si>
    <t>FN1550-S</t>
  </si>
  <si>
    <t>FN1556-S</t>
  </si>
  <si>
    <t>FN1561-S</t>
  </si>
  <si>
    <t>FN1565-S</t>
  </si>
  <si>
    <t>FN1566-S</t>
  </si>
  <si>
    <t>FN1575-S</t>
  </si>
  <si>
    <t>FN1533-S</t>
  </si>
  <si>
    <t>FN1590-S</t>
  </si>
  <si>
    <t>FN1600-S</t>
  </si>
  <si>
    <t>FN1610-S</t>
  </si>
  <si>
    <t>FN1613-S</t>
  </si>
  <si>
    <t>FN1615-S</t>
  </si>
  <si>
    <t>FN1619-S</t>
  </si>
  <si>
    <t>FN1622-S</t>
  </si>
  <si>
    <t>FN1630-S</t>
  </si>
  <si>
    <t>FN1631-S</t>
  </si>
  <si>
    <t>FN1633-S</t>
  </si>
  <si>
    <t>FN1640-S</t>
  </si>
  <si>
    <t>FN1641-S</t>
  </si>
  <si>
    <t>FN1651-S</t>
  </si>
  <si>
    <t>FN1665-S</t>
  </si>
  <si>
    <t>FN1666-S</t>
  </si>
  <si>
    <t>FN1667-S</t>
  </si>
  <si>
    <t>FN1668-S</t>
  </si>
  <si>
    <t>FN1670-S</t>
  </si>
  <si>
    <t>FN1673-S</t>
  </si>
  <si>
    <t>FN1674-S</t>
  </si>
  <si>
    <t>FN1680-S</t>
  </si>
  <si>
    <t>FN1681-S</t>
  </si>
  <si>
    <t>FN1682-S</t>
  </si>
  <si>
    <t>FN1685-S</t>
  </si>
  <si>
    <t>FN1687-S</t>
  </si>
  <si>
    <t>FN1688-S</t>
  </si>
  <si>
    <t>FN1690-S</t>
  </si>
  <si>
    <t>FN1693-S</t>
  </si>
  <si>
    <t>FN1695-S</t>
  </si>
  <si>
    <t>FN1697-S</t>
  </si>
  <si>
    <t>FN1698-S</t>
  </si>
  <si>
    <t>FN1699-S</t>
  </si>
  <si>
    <t>FN1700-S</t>
  </si>
  <si>
    <t>FN1701-S</t>
  </si>
  <si>
    <t>FN1702-S</t>
  </si>
  <si>
    <t>FN1704-S</t>
  </si>
  <si>
    <t>FN1707-S</t>
  </si>
  <si>
    <t>FN1709-S</t>
  </si>
  <si>
    <t>FN1711-S</t>
  </si>
  <si>
    <t>FN1713-S</t>
  </si>
  <si>
    <t>FN1715-S</t>
  </si>
  <si>
    <t>FN1716-S</t>
  </si>
  <si>
    <t>FN1717-S</t>
  </si>
  <si>
    <t>FN1718-S</t>
  </si>
  <si>
    <t>FN1726-S</t>
  </si>
  <si>
    <t>FN1728-S</t>
  </si>
  <si>
    <t>FN1731-S</t>
  </si>
  <si>
    <t>FN1732-S</t>
  </si>
  <si>
    <t>FN1738-S</t>
  </si>
  <si>
    <t>FN1739-S</t>
  </si>
  <si>
    <t>FN1740-S</t>
  </si>
  <si>
    <t>FN1741-S</t>
  </si>
  <si>
    <t>FN1742-S</t>
  </si>
  <si>
    <t>FN1745-S</t>
  </si>
  <si>
    <t>FN1746-S</t>
  </si>
  <si>
    <t>FN1748-S</t>
  </si>
  <si>
    <t>FN1750-S</t>
  </si>
  <si>
    <t>FN1751-S</t>
  </si>
  <si>
    <t>FN1753-S</t>
  </si>
  <si>
    <t>FN1754-S</t>
  </si>
  <si>
    <t>FN1755-S</t>
  </si>
  <si>
    <t>FN1757-S</t>
  </si>
  <si>
    <t>FN1758-S</t>
  </si>
  <si>
    <t>FN1759-S</t>
  </si>
  <si>
    <t>FN1760-S</t>
  </si>
  <si>
    <t>FN1761-S</t>
  </si>
  <si>
    <t>FN1762-S</t>
  </si>
  <si>
    <t>FN1763-S</t>
  </si>
  <si>
    <t>FN671-S</t>
  </si>
  <si>
    <t>FN672-S</t>
  </si>
  <si>
    <t>FN673-S</t>
  </si>
  <si>
    <t>FN677-S</t>
  </si>
  <si>
    <t>FN679-S</t>
  </si>
  <si>
    <t>FN680-S</t>
  </si>
  <si>
    <t>FN681-S</t>
  </si>
  <si>
    <t>FN682-S</t>
  </si>
  <si>
    <t>FN683-S</t>
  </si>
  <si>
    <t>FN689-S</t>
  </si>
  <si>
    <t>FN690-S</t>
  </si>
  <si>
    <t>FN691-S</t>
  </si>
  <si>
    <t>FN692-S</t>
  </si>
  <si>
    <t>FN696-S</t>
  </si>
  <si>
    <t>FN697-S</t>
  </si>
  <si>
    <t>FN701-S</t>
  </si>
  <si>
    <t>FN702-S</t>
  </si>
  <si>
    <t>FN703-S</t>
  </si>
  <si>
    <t>FN704-S</t>
  </si>
  <si>
    <t>FN706-S</t>
  </si>
  <si>
    <t>FN707-S</t>
  </si>
  <si>
    <t>FN708-S</t>
  </si>
  <si>
    <t>FN709-S</t>
  </si>
  <si>
    <t>FN710-S</t>
  </si>
  <si>
    <t>FN711-S</t>
  </si>
  <si>
    <t>FN713-S</t>
  </si>
  <si>
    <t>FN714-S</t>
  </si>
  <si>
    <t>FN726-S</t>
  </si>
  <si>
    <t>FN730-S</t>
  </si>
  <si>
    <t>FN732-S</t>
  </si>
  <si>
    <t>FN733-S</t>
  </si>
  <si>
    <t>FN735-S</t>
  </si>
  <si>
    <t>FN736-S</t>
  </si>
  <si>
    <t>FN737-S</t>
  </si>
  <si>
    <t>FN738-S</t>
  </si>
  <si>
    <t>FN742-S</t>
  </si>
  <si>
    <t>FN743-S</t>
  </si>
  <si>
    <t>FN745-S</t>
  </si>
  <si>
    <t>FN750-S</t>
  </si>
  <si>
    <t>FN751-S</t>
  </si>
  <si>
    <t>FN752-S</t>
  </si>
  <si>
    <t>N1-169-4</t>
  </si>
  <si>
    <t>w701-2</t>
  </si>
  <si>
    <t>w701-7</t>
  </si>
  <si>
    <t>w704-3</t>
  </si>
  <si>
    <t>w707-1</t>
  </si>
  <si>
    <t>w707-3</t>
  </si>
  <si>
    <t>w707-5</t>
  </si>
  <si>
    <t>w416-6-1</t>
  </si>
  <si>
    <t>w138-2-1</t>
  </si>
  <si>
    <t>w247-2-1</t>
  </si>
  <si>
    <t>w252-6-1</t>
  </si>
  <si>
    <t>w276-2-1</t>
  </si>
  <si>
    <t>w278-3-1</t>
  </si>
  <si>
    <t>w426-1-1</t>
  </si>
  <si>
    <t>w427-1-1</t>
  </si>
  <si>
    <t>w466-5-1</t>
  </si>
  <si>
    <t>w470-2-1</t>
  </si>
  <si>
    <t>w502-3-4</t>
  </si>
  <si>
    <t>w577-3-1</t>
  </si>
  <si>
    <t>w591-4-1</t>
  </si>
  <si>
    <t>w706-3-1</t>
  </si>
  <si>
    <t>w7-1-1</t>
  </si>
  <si>
    <t>FN1381-SoS</t>
  </si>
  <si>
    <t>FN1364-S-P</t>
  </si>
  <si>
    <t>FN554-SoS</t>
  </si>
  <si>
    <t>FN601-S-P</t>
  </si>
  <si>
    <t>FN39-SoS</t>
  </si>
  <si>
    <t>FN951-SoS</t>
  </si>
  <si>
    <t>FN60-SoS</t>
  </si>
  <si>
    <t>FN260-SoS</t>
  </si>
  <si>
    <t>FN1315-SoS</t>
  </si>
  <si>
    <t>FN1135-S-P</t>
  </si>
  <si>
    <t>FN1449-SoS</t>
  </si>
  <si>
    <t>FN1655-SoS</t>
  </si>
  <si>
    <t>FN304-SoS</t>
  </si>
  <si>
    <t>W552-1-SoS</t>
  </si>
  <si>
    <t>FN791-S-P</t>
  </si>
  <si>
    <t>FN560-S-P</t>
  </si>
  <si>
    <t>FN1568-SoS</t>
  </si>
  <si>
    <t>FN327-SoS</t>
  </si>
  <si>
    <t>FN343-SoS</t>
  </si>
  <si>
    <t>FN820-S-P</t>
  </si>
  <si>
    <t>FN1060-S-P</t>
  </si>
  <si>
    <t>FN1076-S-P</t>
  </si>
  <si>
    <t>FN1085-S-P</t>
  </si>
  <si>
    <t>FN1265-S-P</t>
  </si>
  <si>
    <t>FN1266-S-P</t>
  </si>
  <si>
    <t>FN1278-S-P</t>
  </si>
  <si>
    <t>FN1279-S-P</t>
  </si>
  <si>
    <t>FN1299-S-P</t>
  </si>
  <si>
    <t>FN1429-S-P</t>
  </si>
  <si>
    <t>FN1442-S-P</t>
  </si>
  <si>
    <t>FN1535-S-P</t>
  </si>
  <si>
    <t>FN930-SoS</t>
  </si>
  <si>
    <t>FN1-S-P</t>
  </si>
  <si>
    <t>FN2-S-P</t>
  </si>
  <si>
    <t>FN4-S-P</t>
  </si>
  <si>
    <t>FN6-S-P</t>
  </si>
  <si>
    <t>FN9-S-P</t>
  </si>
  <si>
    <t>FN58-S-P</t>
  </si>
  <si>
    <t>FN79-S-P</t>
  </si>
  <si>
    <t>FN83-S-P</t>
  </si>
  <si>
    <t>FN95-S-P</t>
  </si>
  <si>
    <t>FN96-S-P</t>
  </si>
  <si>
    <t>FN97-S-P</t>
  </si>
  <si>
    <t>FN98-S-P</t>
  </si>
  <si>
    <t>FN99-S-P</t>
  </si>
  <si>
    <t>FN100-S-P</t>
  </si>
  <si>
    <t>FN101-S-P</t>
  </si>
  <si>
    <t>FN257-S-P</t>
  </si>
  <si>
    <t>FN313-S-P</t>
  </si>
  <si>
    <t>FN341-S-P</t>
  </si>
  <si>
    <t>FN360-S-P</t>
  </si>
  <si>
    <t>FN362-S-P</t>
  </si>
  <si>
    <t>FN379-S-P</t>
  </si>
  <si>
    <t>FN414-S-P</t>
  </si>
  <si>
    <t>FN448-S-P</t>
  </si>
  <si>
    <t>FN463-S-P</t>
  </si>
  <si>
    <t>FN498-S-P</t>
  </si>
  <si>
    <t>FN801-S-P</t>
  </si>
  <si>
    <t>FN817-S-P</t>
  </si>
  <si>
    <t>FN837-S-P</t>
  </si>
  <si>
    <t>FN883-S-P</t>
  </si>
  <si>
    <t>FN957-S-P</t>
  </si>
  <si>
    <t>FN1110-S-P</t>
  </si>
  <si>
    <t>FN1124-S-P</t>
  </si>
  <si>
    <t>FN1206-S-P</t>
  </si>
  <si>
    <t>FN1251-S-P</t>
  </si>
  <si>
    <t>FN1271-S-P</t>
  </si>
  <si>
    <t>FN1297-S-P</t>
  </si>
  <si>
    <t>FN1307-S-P</t>
  </si>
  <si>
    <t>FN1316-S-P</t>
  </si>
  <si>
    <t>FN1327-S-P</t>
  </si>
  <si>
    <t>FN1606-S-P</t>
  </si>
  <si>
    <t>FN1637-S-P</t>
  </si>
  <si>
    <t>FN1727-S-P</t>
  </si>
  <si>
    <t>FN1735-S-P</t>
  </si>
  <si>
    <t>FN2106-S-P</t>
  </si>
  <si>
    <t>FN2141-S-P</t>
  </si>
  <si>
    <t>FN2596-S-P</t>
  </si>
  <si>
    <t>FN2613-S-P</t>
  </si>
  <si>
    <t>FN2749-S-P</t>
  </si>
  <si>
    <t>W789-3-3-SoS</t>
  </si>
  <si>
    <t>FN177-S-P</t>
  </si>
  <si>
    <t>W955-SoS</t>
  </si>
  <si>
    <t>FN50-SoS</t>
  </si>
  <si>
    <t>FN57-SoS</t>
  </si>
  <si>
    <t>FN883-SoS</t>
  </si>
  <si>
    <t>FN408-S-P</t>
  </si>
  <si>
    <t>FN1153-S-P</t>
  </si>
  <si>
    <t>FN185-SoS</t>
  </si>
  <si>
    <t>W500-4-7-SoS</t>
  </si>
  <si>
    <t>FN552-SoS</t>
  </si>
  <si>
    <t>FN882-SoS</t>
  </si>
  <si>
    <t>FN886-SoS</t>
  </si>
  <si>
    <t>FN138-S-P</t>
  </si>
  <si>
    <t>FN2121-S-P</t>
  </si>
  <si>
    <t>W596-1-SoS</t>
  </si>
  <si>
    <t>Leaf color (TO:0000326)</t>
  </si>
  <si>
    <t>7A-8</t>
  </si>
  <si>
    <t>Days to heading (TO:0000137)</t>
  </si>
  <si>
    <t>3 plants, 46 days; 9 plants 49 days</t>
  </si>
  <si>
    <t>1 plant, 44 days; 1 plant, 45 days; 2 plants, 46 days; 5 plants, 49 days</t>
  </si>
  <si>
    <t>3 plant, 46 days; 5 plant, 49 days; 3 plants, 50 days; 1 plant, 53 days</t>
  </si>
  <si>
    <t>3 plants, 45 days; 3 plants, 46 days; 6 plants, 49 days</t>
  </si>
  <si>
    <t>5 plants, 43days; 1 plant, 45 days; 6 plants, 49 days</t>
  </si>
  <si>
    <t xml:space="preserve">2 plants, 46 days; 6 plants, 49 days; 4 plants, 51 days  </t>
  </si>
  <si>
    <t>5 plants, 46 days; 5 plants, 49 days; 2 plants, 51 days</t>
  </si>
  <si>
    <t>6 plants, 46 days; 6 plants, 53 days</t>
  </si>
  <si>
    <t>1 plant, 43 days; 11 plants, 49 days</t>
  </si>
  <si>
    <t>5 plants, 49 days; 4 plants, 51 days; 3 plants, 53 days</t>
  </si>
  <si>
    <t>6 plants, 43 days; 2 plants, 44 days; 1 plant, 46 days; 3 plants, 49 days</t>
  </si>
  <si>
    <t xml:space="preserve">12 plants, 53 days </t>
  </si>
  <si>
    <t>3 plants, 43 days; 2 plants, 44 days; 6 plants, 46 days; 1 plant, 49 days</t>
  </si>
  <si>
    <t>2 plants, 46 days; 9 plants, 49 days; 1 plant, 51 days</t>
  </si>
  <si>
    <t>4 plants, 44 days; 1 plant, 45 days; 5 plants, 46 days; 2 plants, 49 days</t>
  </si>
  <si>
    <t>4 plants, 43 days; 1 plant, 44 days; 6 plants, 46 days; 1 plant, 51 days</t>
  </si>
  <si>
    <t>4 plants, 44 days;1 plant, 45 days; 1 plant, 46 days; 3 plants, 49 days; 3 plants, 53 days</t>
  </si>
  <si>
    <t>3 plants, 43 days; 5 plants, 44 days; 4 plants, 46 days</t>
  </si>
  <si>
    <t>1 plant, 39 days; 3 plants, 43 days;4 plants, 44 days</t>
  </si>
  <si>
    <t>7 plants, 43 days;1 plant, 44 days; 2 plants, 45 days; 2 plants, 46 days</t>
  </si>
  <si>
    <t xml:space="preserve">10 plants, 43 days; 1 plant, 44 days </t>
  </si>
  <si>
    <t>7 plants, 43 days;1 plant, 46 days; 3 plants, 49 days</t>
  </si>
  <si>
    <t>3 plants, 43 days; 5 plants, 44 days; 1 plant, 45 days; 3 plants 46 days</t>
  </si>
  <si>
    <t>4 plants, 43 days; 1 plant, 44 days; 4 plants, 45 days, 3 plants, 46 days</t>
  </si>
  <si>
    <t>8 plants, 43 days; 1 plant, 44 days; 1 plant, 45 days; 1 plant, 46 days; 1 plant, 51 days</t>
  </si>
  <si>
    <t>5 plants, 43 days; 2 plants, 44 days; 2 plants, 45 days; 3 plants, 46 days</t>
  </si>
  <si>
    <t xml:space="preserve">11 plants, 43 days; 1 plant, 45 days </t>
  </si>
  <si>
    <t>3 plants, 43 days;3 plants, 45 days;6 plants,49 days</t>
  </si>
  <si>
    <t>3 plants, 43 days; 4 plants, 45 days; 2 plants, 46 days, 3 plants, 49 days</t>
  </si>
  <si>
    <t>5 plants, 43 days; 1 plant, 44 days; 2 plants, 46 days; 2 plants, 49 days</t>
  </si>
  <si>
    <t>9 plants, 43 days; 2 plants, 44 days; 1 plant, 45 days</t>
  </si>
  <si>
    <t xml:space="preserve">10 plants, 43 days; 2 plants, 44 days </t>
  </si>
  <si>
    <t>9 plants, 43 days; 1 plant, 44 days; 1 plant, 45 days, 1 plant, 46 days</t>
  </si>
  <si>
    <t>10 plants, 43 days; 1 plant, 44 days; 1 plant, 49 days</t>
  </si>
  <si>
    <t>4 plants, 43 days; 1 plant, 45 days; 1 plant, 46 days, 2 plants, 49 days; 4 plants, 53 days</t>
  </si>
  <si>
    <t>7 plants, 43 days; 2 plants, 44 days; 1 plant, 45 days; 2 plants, 46 days</t>
  </si>
  <si>
    <t>7 plants, 43 days;2 plants, 44 days; 1 plant, 49 days</t>
  </si>
  <si>
    <t xml:space="preserve">12 plants, 43 days </t>
  </si>
  <si>
    <t>5 plants, 41 days; 7 plants, 43 days</t>
  </si>
  <si>
    <t>6 plants, 41 days; 6 plants, 43 days</t>
  </si>
  <si>
    <t>8 plants, 41 days; 4 plants, 43 days</t>
  </si>
  <si>
    <t>2 plants, 40 days; 10 plants, 41 days</t>
  </si>
  <si>
    <t>3 plants, 40 days; 9 plants, 41 days</t>
  </si>
  <si>
    <t>1 plant, 40 days; 5 plants, 41 days; 3 plants, 42 days</t>
  </si>
  <si>
    <t>2 plants, 40 days; 6 plants, 41 days; 4 plants, 42 days</t>
  </si>
  <si>
    <t>3 plants, 40 days; 8 plants, 41 days; 1 plant, 42 days</t>
  </si>
  <si>
    <t>10 plants, 41 days; 2 plants, 42 days</t>
  </si>
  <si>
    <t>2 plants, 41 days; 10 plants, 42 days</t>
  </si>
  <si>
    <t>4 plants, 40 days; 6 plants, 41 days; 2 plants, 42 days</t>
  </si>
  <si>
    <t>7 plants, 40 days; 1 plant, 41 days; 4 plants, 42 days</t>
  </si>
  <si>
    <t>4 plants, 41 days; 8 plants, 42 days</t>
  </si>
  <si>
    <t>2 plants, 41 days; 8 plants, 42 days; 2 small plants</t>
  </si>
  <si>
    <t>3 plants, 40 days; 3 plants, 41 days; 6 plants, 42 days</t>
  </si>
  <si>
    <t xml:space="preserve">7 plants, 40 days; 5 plants, 41 days </t>
  </si>
  <si>
    <t>4 plants, 40 days; 4 plants, 41 days; 4 plants, 42 days</t>
  </si>
  <si>
    <t>6 plants, 40 days; 6 plants, 42 days</t>
  </si>
  <si>
    <t>7 plants, 40 days; 5 plants, 42 days</t>
  </si>
  <si>
    <t>2 plants, 40 days; 7 plants, 41 days;2 plants, 42 days</t>
  </si>
  <si>
    <t>3 plants, 41 days; 9 plants, 42 days</t>
  </si>
  <si>
    <t>8 plants, 41 days; 4 plants, 42 days</t>
  </si>
  <si>
    <t>3 plants, 41 days; 3 plants, 42 days</t>
  </si>
  <si>
    <t>4 plants, 40 days; 5 plants, 41 days; 3 plants, 42 days</t>
  </si>
  <si>
    <t>2 plants, 40 days; 3 plants, 41 days; 7 plants, 42 days</t>
  </si>
  <si>
    <t>7 plants, 40 days; 2 plants, 41 days; 2 plants, 42 days</t>
  </si>
  <si>
    <t>5 plants, 40 days; 1 plant, 41 days; 6 plants, 42 days</t>
  </si>
  <si>
    <t>7 plants, 40 days; 2 plants, 41 days; 3 plants, 42 days</t>
  </si>
  <si>
    <t>10 plants, 40 days; 1 plant, 41 days; 1 plant, 42 days</t>
  </si>
  <si>
    <t>2 plants, 40 days; 1 plant, 41 days; 9 plants, 42 days</t>
  </si>
  <si>
    <t>2 plants, 40 days; 9 plants, 41 days; 1 plant, 42 days</t>
  </si>
  <si>
    <t>1 plant, 40 days; 4 plants, 41 days; 6 plants, 42 days</t>
  </si>
  <si>
    <t xml:space="preserve">8 plants, 40 days; 4 plants, 41 days </t>
  </si>
  <si>
    <t>1 plant, 41 days; 11 plants, 42 days</t>
  </si>
  <si>
    <t xml:space="preserve">12 plants, 40 days </t>
  </si>
  <si>
    <t>3 plants, 50 days; 4 plants, 53 days; 4 plants, 56 days</t>
  </si>
  <si>
    <t>1 plant, 49 days; 1 plant, 50 days; 7 plants, 53 days; 3 plants, 56 days</t>
  </si>
  <si>
    <t>6 plants, 50 days; 5 plants, 53 days; 1 plant, 56 days</t>
  </si>
  <si>
    <t xml:space="preserve">6 plants, 50 days; 6 plants, 53 days </t>
  </si>
  <si>
    <t>3 plants, 56 days; 1 plant, 61 days;1 plant, 64 days; 2 plants, 67 days</t>
  </si>
  <si>
    <t>8 plants, 50 days; 1 plant, 51 days; 3 plants, 56 days</t>
  </si>
  <si>
    <t>4 plants, 50 days; 5 plants, 53 days; 3 plants, 56 days</t>
  </si>
  <si>
    <t>3 plants, 50 days; 4 plants, 53 days; 5 plants, 56 days</t>
  </si>
  <si>
    <t>9 plants, 50 days; 1 plant, 53 days; 1 plant, 56 days</t>
  </si>
  <si>
    <t>7 plants, 53 days; 5 plants, 56 days; 1 died</t>
  </si>
  <si>
    <t>10 plants, 50 days; 1 plant, 53 days;1 plant, 56 days</t>
  </si>
  <si>
    <t>7 plants, 53 days; 5 plants, 56 days</t>
  </si>
  <si>
    <t>1 plant, 48 days; 3 plants, 50 days; 5 plants, 53 days; 3 plants, 56 days</t>
  </si>
  <si>
    <t>2 plants, 48 days; 8 plants, 50 days; 2 plants, 53 days</t>
  </si>
  <si>
    <t>1 plant, 48 days; 4 plants, 50 days; 3 plants, 53 days; 4 plants, 56 days</t>
  </si>
  <si>
    <t>1 plant, 48 days; 3 plants, 50 days; 1 plant, 53 days; 7 plants, 56 days</t>
  </si>
  <si>
    <t xml:space="preserve">8 plants, 46 days; 4 plants, 48 days </t>
  </si>
  <si>
    <t>2 plants, 48 days; 1 plant, 49 days; 6 plants, 50 days; 2 plants, 56 days</t>
  </si>
  <si>
    <t>1 plant, 49 days; 7 plants, 50 days; 4 plants, 56 days</t>
  </si>
  <si>
    <t>1 plant, 48 days; 5 plants, 50 days; 6 plants, 53 days</t>
  </si>
  <si>
    <t>1 plant, 48 days; 2 plants, 49 days; 6 plants, 50 days; 1 plant, 56 days</t>
  </si>
  <si>
    <t xml:space="preserve">7 plants, 48 days; 1 plant, 49 days; 4 plants, 50 days </t>
  </si>
  <si>
    <t>1 plant, 46 days; 2 plants, 48 days; 4 plants, 49 days; 5 plants, 53 days</t>
  </si>
  <si>
    <t>6 plants, 48 days; 1 plant, 50 days; 1 plant, 53 days; 2 plants, 56 days</t>
  </si>
  <si>
    <t>7 plants, 48 days; 2 plants, 50 days; 2 plants, 56 days</t>
  </si>
  <si>
    <t>3 plants, 48 days; 4 plants, 49 days; 2 plants, 50 days; 3 plants, 53 days</t>
  </si>
  <si>
    <t>6 plants, 46 days; 2 plants, 48 days; 2 plants, 53 days; 2 plants, 56 days</t>
  </si>
  <si>
    <t>4 plants, 46 days; 2 plants, 48 days; 4 plants, 50 days; 2 plants, 53 days</t>
  </si>
  <si>
    <t>3 plants, 46 days; 1 plant, 48 days; 3 plants, 49 days; 2 plants, 53 days; 3 plants, 56 days</t>
  </si>
  <si>
    <t xml:space="preserve">6 plantw, 46 days; 4 plants, 48 days; 2 plants, 49 days </t>
  </si>
  <si>
    <t>3 plants, 46 days; 2 plants, 48 days; 2 plants, 50 days; 3 plants, 56 days</t>
  </si>
  <si>
    <t>2 plants, 48 days; 1 plant, 49 days; 5 plants, 50 days; 3 plants, 56 days</t>
  </si>
  <si>
    <t>2 plants, 48 days; 3 plants, 49 days; 5 plants, 50 days; 2 plants, 56 days</t>
  </si>
  <si>
    <t>6 plants, 48 days; 1 plant, 49 days; 4 plants, 50 days; 1 plant, 53 days</t>
  </si>
  <si>
    <t>2 plants, 48 days; 1 plant, 49 days; 2 plants, 50 days; 3 plants, 53 days; 4 plants, 56 days</t>
  </si>
  <si>
    <t>1 plant, 67 days; 1 plant no flowering</t>
  </si>
  <si>
    <t>2 plants, 48 days; 2 plants, 50 days; 2 plants, 53 days; 5 plants, 56 days</t>
  </si>
  <si>
    <t>2 plants, 48 days; 5 plants, 50 days; 1 plant, 53 days; 1 plant, 56 days</t>
  </si>
  <si>
    <t>2 plants, 50 days; 2 plants, 53 days; 2 plants, 56 days; 1 plant, 61 days; 1 plant, 64 days; 2 plants, 67 days</t>
  </si>
  <si>
    <t>1 plant, 60 days; 1 plant, 62 days; 3 plants, 63 days; 4 plants, 64 days</t>
  </si>
  <si>
    <t>3 plants, 60 days; 3 plants, 62 days; 2 plants, 63 days; 4 plants, 64 days</t>
  </si>
  <si>
    <t>7 plants, 64 days</t>
  </si>
  <si>
    <t>1 plant, 56 days; 8 plants, 60 days; 3 plants, 64 days</t>
  </si>
  <si>
    <t>1 plant, 62 days; 3 plants, 63 days; 1 plant, 64 days</t>
  </si>
  <si>
    <t>1 plant, 56 days; 5 plants, 60 days; 4 plants, 63 days; 2 plants, 64 days</t>
  </si>
  <si>
    <t xml:space="preserve">2 plants, 55 days; 8 plants, 60 days2 plants, 62 days </t>
  </si>
  <si>
    <t>2 plants, 56 days;3 plants, 60 days; 3 plants, 62 days; 4 plants, 64 days</t>
  </si>
  <si>
    <t>1 plant, 55 days; 3 plants, 56 days; 5 plants, 60 days; 2 plants, 64 days; 1 plant, 67 days</t>
  </si>
  <si>
    <t>1 plant, 56 days; 7 plants, 60 days; 1 plant, 62 days; 3 plants, 64 days</t>
  </si>
  <si>
    <t>1 plant, 55 days; 5 plants, 60 days; 1 plant, 64 days; 5 plants, 67 days</t>
  </si>
  <si>
    <t>3 plants, 60 days; 3 plants, 62 days; 4 plants, 63 days; 2 plants, 64 days</t>
  </si>
  <si>
    <t>1 plant, 56 days; 4 plants, 60 days; 3 plants, 62 days; 4 plants, 63 days</t>
  </si>
  <si>
    <t>1 plant, 60 days; 4 plants, 63 days; 1 plant, 64 days</t>
  </si>
  <si>
    <t>2 plants, 56 days; 7 plants, 60 days; 3 plants, 63 days</t>
  </si>
  <si>
    <t>5 plants, 60 days; 1 plant, 62 days; 4 plants, 63 days; 2 plants, 64 days</t>
  </si>
  <si>
    <t>3 plants, 56 days; 6 plants, 60 days; 2 plants, 64 days;  plant, 67 days</t>
  </si>
  <si>
    <t>1 plant, 56 days; 6 plants, 60 days; 2 plants, 62 days; 3 plants, 64 days</t>
  </si>
  <si>
    <t>1 plant, 55 days; 3 plants, 56 days; 5 plants, 60 days; 3 plants, 62 days</t>
  </si>
  <si>
    <t>2 plants, 56 days; 3 plants, 60 days; 3 plants, 62 days; 1 plant, 63 days; 1 plant, 69 days</t>
  </si>
  <si>
    <t>1 plant, 55 days; 6 plants, 60 days; 2 plants, 62 days; 3 plants, 63 days</t>
  </si>
  <si>
    <t>4 plant, 55 days; 3 plants, 60 days; 1 plant, 62 days; 4 plants, 64 days</t>
  </si>
  <si>
    <t>1 plant, 55 days; 1 plant, 56 days; 6 plants, 60 days; 2 plants, 62 days; 2 plants, 63 days</t>
  </si>
  <si>
    <t>2 plants, 55 days; 2 plants, 60 days; 1 plant, 62 days; 5 plants, 63 days; 2 plants, 69 days</t>
  </si>
  <si>
    <t>6 plants, 55 days; 3 plants, 60 days; 2 plants, 62 days; 1 plant, 64 days</t>
  </si>
  <si>
    <t>2 plants, 55 days; 5 plants, 60 days; 5 plants, 62 days</t>
  </si>
  <si>
    <t>1 plant, 53 days; 3 plants, 55 days; 1 plant, 56 days; 2 plants, 57 days; 2 plants, 60 days; 3 plants, 62 days</t>
  </si>
  <si>
    <t>2 plants, 53 days; 3 plants, 56 days; 2 plants, 57 days; 2 plants, 62 days</t>
  </si>
  <si>
    <t>8 plants, 53 days; 1 plant, 56 days; 1 plant, 60 days; 2 plants, 62 days</t>
  </si>
  <si>
    <t>2 plants, 55 days; 1 plant, 56 days; 1 plant, 57days; 2 plants, 60 days; 3 plants, 62 days; 3 plants, 63 days</t>
  </si>
  <si>
    <t>1 plant, 53 days; 2 plants, 55 days; 2 plants, 56days; 2 plants, 57 days; 3 plants, 62 days; 2 plants, 64 days</t>
  </si>
  <si>
    <t xml:space="preserve">4 plants, 53 days; 2 plants, 55 days; 1 plant, 56days; 1 plant, 60 days; 2 plants, 62 days </t>
  </si>
  <si>
    <t xml:space="preserve">1 plants, 53 days; 1 plant, 56 days; 2 plants, 57days; 5 plants, 63 days; 3 plants, 64 days </t>
  </si>
  <si>
    <t>1 plant, 62 days; 5 plants, 64 days; 5 plants, 69 days</t>
  </si>
  <si>
    <t xml:space="preserve">4 plants, 53 days; 4 plants, 55 days; 3 plants, 56 days </t>
  </si>
  <si>
    <t xml:space="preserve">3 plants, 60 days; 1 plant, 62 days; 4 plants, 64 days </t>
  </si>
  <si>
    <t>3 plants, 53 days; 4 plants, 55 days; 1 plant, 56 days; 3 plants, 60 days; 1 plant, 62 days</t>
  </si>
  <si>
    <t>2 plants, 53 days; 4 plants, 55 days; 1 plant, 56 days; 1 plant, 57 days; 1 plant, 60 days; 3 plants, 62 days</t>
  </si>
  <si>
    <t>1 plant, 53 days; 2 plants, 55 days; 4 plants, 56 days; 1 plant, 57 days; 2 plants, 60 days; 2 plants, 62 days</t>
  </si>
  <si>
    <t>2 plants, 55 days; 4 plants, 56 days; 2 plants, 57 days; 3 plants, 60 days; 1 plant, 64 days</t>
  </si>
  <si>
    <t xml:space="preserve">12 plants, 63 days </t>
  </si>
  <si>
    <t>6 plants, 54 days; 6 plants, 63 days</t>
  </si>
  <si>
    <t xml:space="preserve">6 plants, 63 days; 6 plants, 65 days </t>
  </si>
  <si>
    <t xml:space="preserve">11 plants, 63 days; 1 plant, 65 days </t>
  </si>
  <si>
    <t xml:space="preserve">4 plants, 63 days; 8 plants, 65 days </t>
  </si>
  <si>
    <t xml:space="preserve">9 plants, 63 days; 4 plants, 65 days </t>
  </si>
  <si>
    <t xml:space="preserve">5 plants, 63 days; 5 plants, 65 days </t>
  </si>
  <si>
    <t xml:space="preserve">11 plants, 63 days;1 plant, 65 days </t>
  </si>
  <si>
    <t xml:space="preserve">10 plants, 63 days; 2 plants, 65 days </t>
  </si>
  <si>
    <t xml:space="preserve">9 plants, 63 days; 3 plants, 65 days </t>
  </si>
  <si>
    <t xml:space="preserve">8 plants, 63 days; 1 plant, 65 days </t>
  </si>
  <si>
    <t xml:space="preserve">11 plants, 63 days </t>
  </si>
  <si>
    <t xml:space="preserve">7 plants, 63 days; 4 plants, 65 days </t>
  </si>
  <si>
    <t xml:space="preserve">5 plants, 63 days; 4 plants, 65 days </t>
  </si>
  <si>
    <t xml:space="preserve">8 plants, 63 days; 4 plants, 65 days </t>
  </si>
  <si>
    <t xml:space="preserve">8 plants, 63 days </t>
  </si>
  <si>
    <t xml:space="preserve">4 plants, 63 days; 7 plants, 65 days </t>
  </si>
  <si>
    <t xml:space="preserve">20 plants, 63 days; 1 plant, 65 days </t>
  </si>
  <si>
    <t xml:space="preserve">13 plants, 63 days </t>
  </si>
  <si>
    <t xml:space="preserve">10 plants, 63 days; 3 plants, 65 days </t>
  </si>
  <si>
    <t xml:space="preserve">8 plants, 63 days; 4 plant, 65 days </t>
  </si>
  <si>
    <t xml:space="preserve">1 plant, 58 days; 6 plants, 63 days; 6 plants, 65 days </t>
  </si>
  <si>
    <t xml:space="preserve">10 plants, 63 days </t>
  </si>
  <si>
    <t xml:space="preserve">2 plants, 57 days; 8 plants, 63 days; 1 plant, 65 days </t>
  </si>
  <si>
    <t xml:space="preserve">6 plants, 63 days; 1 plant, 65 days </t>
  </si>
  <si>
    <t xml:space="preserve">5 plants, 63 days; 3 plants, 65 days </t>
  </si>
  <si>
    <t xml:space="preserve">2 plants, 63 days; 9 plants, 65 days </t>
  </si>
  <si>
    <t xml:space="preserve">1 plant, 63 days; 5 plants, 64 days; 6 plants, 66 days </t>
  </si>
  <si>
    <t xml:space="preserve">5 plants, 63 days; 3 plants, 64 days; 4 plants, 66 days </t>
  </si>
  <si>
    <t xml:space="preserve">3 plants, 59 days; 6 plants, 64 days; 4 plants, 66 days </t>
  </si>
  <si>
    <t xml:space="preserve">5 plants, 63 days; 6 plants, 66 days </t>
  </si>
  <si>
    <t xml:space="preserve">6 plants, 63 days; 3 plants, 64 days; 3 plants, 65 days </t>
  </si>
  <si>
    <t xml:space="preserve">1 plant, 60 days; 8 plants, 63 days; 1 plant, 66 days </t>
  </si>
  <si>
    <t xml:space="preserve">3 plants, 60 days; 5 plants, 63 days; 4 plants, 66 days </t>
  </si>
  <si>
    <t xml:space="preserve">6 plants, 63 days; 5 plant, 64 days </t>
  </si>
  <si>
    <t xml:space="preserve">3 plants, 63 days; 9 plant, 66 days </t>
  </si>
  <si>
    <t xml:space="preserve">7 plants, 63 days; 5 plants, 66 days </t>
  </si>
  <si>
    <t xml:space="preserve">8 plants, 63 days; 4 plants, 64 days </t>
  </si>
  <si>
    <t xml:space="preserve">4 plants, 63 days; 6 plants, 64 days; 2 plants, 65 days </t>
  </si>
  <si>
    <t xml:space="preserve">3 plants, 63 days; 4 plants, 64 days; 5 plants, 65 days </t>
  </si>
  <si>
    <t xml:space="preserve">3 plants, 63 days; 9 plants, 66 days </t>
  </si>
  <si>
    <t xml:space="preserve">6 plants, 63 days; 6 plants, 66 days </t>
  </si>
  <si>
    <t xml:space="preserve">9 plants, 63 days; 3 plants, 64 days </t>
  </si>
  <si>
    <t xml:space="preserve">3 plants, 63 days; 4 plants, 64 days; 5 plants, 66 days </t>
  </si>
  <si>
    <t>11 plants, 63 days; 1 plant, 64 days</t>
  </si>
  <si>
    <t>9 plants, 63 days; 3 plants, 64 days</t>
  </si>
  <si>
    <t xml:space="preserve">8 plants, 63 days; 3 plants, 64 days; 1 plant, 66 days </t>
  </si>
  <si>
    <t>10 plants, 63 days; 2 plants, 66 days</t>
  </si>
  <si>
    <t>8 plants, 63 days; 4 plants, 66 days</t>
  </si>
  <si>
    <t xml:space="preserve">1 plant, 59 days; 1 plant, 60 days; 10 plants, 63 days </t>
  </si>
  <si>
    <t>6 plants, 63 days; 5 plants, 64 days</t>
  </si>
  <si>
    <t xml:space="preserve">1 plant, 59 days; 3 plants, 60 days; 5 plants, 64 days </t>
  </si>
  <si>
    <t>5 plants, 63 days; 7 plants, 66 days</t>
  </si>
  <si>
    <t xml:space="preserve">3 plants, 63 days; 3 plants, 64 days; 6 plants, 66 days </t>
  </si>
  <si>
    <t xml:space="preserve">4 plants, 63 days;1 plant, 64 days; 7 plants, 66 days </t>
  </si>
  <si>
    <t>9 plants, 63 days; 4 plants, 64 days</t>
  </si>
  <si>
    <t xml:space="preserve">3 plants, 63 days; 1 plant, 64 days; 8 plants, 66 days </t>
  </si>
  <si>
    <t>6plants, 63 days; 6 plants, 66 days</t>
  </si>
  <si>
    <t>7 plants, 63 days; 5 plants, 66 days</t>
  </si>
  <si>
    <t xml:space="preserve">2 plants, 59 days;3 plants, 63 days; 4 plants, 64 days; 3 plants, 66 days </t>
  </si>
  <si>
    <t xml:space="preserve"> 1 plant, 64 days </t>
  </si>
  <si>
    <t xml:space="preserve">3 plants, 59 days; 1 plant, 63 days </t>
  </si>
  <si>
    <t>Tiller Number ( TO:0000553)</t>
  </si>
  <si>
    <t>1 plant with 5, 10,12,and 13 tillers; 3 plants with 9 tillers; 6 plants with 6 tillers</t>
  </si>
  <si>
    <t>1 plant each  with 3,5,9,11,and 14 tillers; 2 plants each with 6 and 8 tillers</t>
  </si>
  <si>
    <t>1 plant each with 5 and 7 tillers; 1 plant with 3 tillers; 2 plants with 7 tillers</t>
  </si>
  <si>
    <t>1 plant each with 3,4,5,7,and 8 tillers; 2 plants with 6 tillers</t>
  </si>
  <si>
    <t>3 plants with 3 and 5 tillers; 2 plants with 6 tillers; 5 plants with 4 tillers</t>
  </si>
  <si>
    <t>1 plant each with 8, 12 ans 13 tillers; 2 plants with 5 tillers; 3 plants each with 7 and 8 tillers</t>
  </si>
  <si>
    <t>1 plant with 8 tillers; 3 plants each with 2,3,and 6 tillers; 5 plants with 4 tillers</t>
  </si>
  <si>
    <t>1 plant each with 5,7,10 and 11 tillers; 2 plants each with 4,6,8,and 9 tillers</t>
  </si>
  <si>
    <t>2 plants each with 6 and 9 tillers; 3 plants each with 4 and 5 tillers</t>
  </si>
  <si>
    <t>1 plant each with 6 and 7 tillers; 3 plants each with 3 and 5 tillers; 4 plants with 4 tillers</t>
  </si>
  <si>
    <t>1 plant each with 2 and 7 tillers; 2 plants each with 3,4,5,and 7 tillers; 4 plants with 6 tillers</t>
  </si>
  <si>
    <t>1 plant each with 4 and 8 tillers; 2 plants each with 5 and 7 tillers, 6 plants with 6 tillers</t>
  </si>
  <si>
    <t>1 plant each with 7,8,and 9 tillers; 2 plants with 4 tillers,3 plants with 5 tillers; 4 plants with 6 tillers</t>
  </si>
  <si>
    <t>1 plant swith 7 tillers; 2 plants with 8 tillers; 3 plants with 5 tillers, 4 plants with 4 tillers</t>
  </si>
  <si>
    <t>3 plants each 3, 10 and 13 tillers; 2 plants with 4 tillers; 3 plants with 9 tillers; 4 plants with 6 tillers</t>
  </si>
  <si>
    <t>1 plant with 6 tillers; 3 plants with 3 tillers; 4 plants each with 4 and 5 tillers</t>
  </si>
  <si>
    <t>1 plant each with 5 and 6 tillers; 2 plants each with 2 and 4 tillers; 6 plants with 3 tillers</t>
  </si>
  <si>
    <t>1 plant each with 3 and 6 tillers; 1 plant siwth 5 tillers; 8 plants with 4 tillers</t>
  </si>
  <si>
    <t>1 plant each with 6 and 9 tillers; 3 plants each with 4,7 and 8 tillers, 4 plants with 5 tillers</t>
  </si>
  <si>
    <t>4 plants each with 5, 7, 10 and 12 tillers; 2 plants each with 4 and 6 tillers</t>
  </si>
  <si>
    <t>1 plant each with 8 and 11 tillers; 2 plants each with 6 and 9 tillers; 3 plants each with 5 and 7 tillers</t>
  </si>
  <si>
    <t>1 plant each with 7 and 12 tillers; 2 plants with 9 tillers; 3 plants with 8 tillers; 4 plants with 6 tillers</t>
  </si>
  <si>
    <t>1 plant with 9 tillers; 2 plants with 6 tillers; 4 plants with 4 tillers; 5 plants with 5 tillers</t>
  </si>
  <si>
    <t>1 plant with 8 tillers; 3 plants each with 4 and 5 tillers; 5 plants with 3 tillers</t>
  </si>
  <si>
    <t>1 plant with 3 and 7 tillers; 2 plants with 4 tillers; 3 plant siwth 5 tillers; 5 plants with 6 tillers</t>
  </si>
  <si>
    <t>1 plant each with 3 8 and 9 tillers; 2 plants with 5 tillers; 3 plants with 6 tillers; 4 plants with 4 tillers</t>
  </si>
  <si>
    <t>1 palnt each with 3,4,5,9 and 12 tillers; 2 plants with 6 tillers; 3 plants with 7 tillers</t>
  </si>
  <si>
    <t>1 plant each with 6,7,10 and 11 tillers; 2 plants with 9 tillers; 3 plants each with 5 and 8 tillers</t>
  </si>
  <si>
    <t>1 plant each with 3,and 8 tillers; 2 plants each with 6 and 7 tillers; 3 plants each with 4 and 5 tillers</t>
  </si>
  <si>
    <t>2 plants with 6 tillers; 3 plants each with 3 and 4 tillers; 4 plants with 5 tillers</t>
  </si>
  <si>
    <t>1 plant each with 1 and 2 tillers; 3 plants each with 3 and 6 tillers; 4 plants with 5 tillers</t>
  </si>
  <si>
    <t>1 plant each with 3 and 7 tillers; 2 plants each with 6and 9 tillers; 3 plants each with 4 and 5 tillers</t>
  </si>
  <si>
    <t>2 plants with 7 tillers; 4 plants with 6 tillers; 6 plants with 5 tillers</t>
  </si>
  <si>
    <t>1 plant each with 3,5,8,9,and 11 tillers; 3 plants each with 6 and 7 tillers</t>
  </si>
  <si>
    <t>1 plant each with 2,4,5,6,8,9,11,12,14 and 19 tillers; 2 plants with 7 tillers</t>
  </si>
  <si>
    <t>1 plant each with 5,6,7,and 8 tillers; 2 plants with 3 tillers; 3 plants each with 2 and 4 tillers</t>
  </si>
  <si>
    <t>1 plant each with 7 and 8 tillers; 3 plants each 4 and 6 tillers; 4 plants with 5 tillers</t>
  </si>
  <si>
    <t>1 plant with 8 tillers; 2 plants each with 4,6,and 7 tillers; 3 palnts with 5 tillers</t>
  </si>
  <si>
    <t>1 plant each with 3,7,10 and 12 tillers;2 plants each  5,6,8 and 9 tillers</t>
  </si>
  <si>
    <t>1 plant each with 9,10, 13 and 17 tillers; 2 plants each with 5,6,7,and 8 tillers</t>
  </si>
  <si>
    <t xml:space="preserve">2 plants each with 1 and 2 tillers; 4 plants each with 3 and 4 tillers </t>
  </si>
  <si>
    <t>1 plant with 1 tiller; 2 plants each with 4 and 5 tillers; 3 plants with 3 tillers; 4 plants with 2 tillers</t>
  </si>
  <si>
    <t>1 plant each with 5 and 6 tillers; 3 plants each with 2 and 4 tillers; 4 plants with 3 tillers</t>
  </si>
  <si>
    <t xml:space="preserve">4 plants with 4 tillers; 8 plants with 3 tillers </t>
  </si>
  <si>
    <t xml:space="preserve">1 plant each with 5 and 6 tillers; 5 plants each with 3 and 4 tillers </t>
  </si>
  <si>
    <t>1 plant each with 1, 3, 6 and 8 tillers; 3 plants with 5 tillers; 2 plants with 7 tillers</t>
  </si>
  <si>
    <t xml:space="preserve">1 plant each with 2, 3, 7, 9 and 11 tillers; 3 plants each with 4 and 6 tillers </t>
  </si>
  <si>
    <t>1 plant with 5 tillers; 2 plants with 2 tillers; 3 plants with 4 tillers; 6 plants with 3 tillers</t>
  </si>
  <si>
    <t>3 plants with 2 tillers; 5 plants with 3 tillers; 4 plants with 4 tillers</t>
  </si>
  <si>
    <t>6 plants with 3 tillers; 5 plants with 4 tillers; 1 plant with 5 tillers</t>
  </si>
  <si>
    <t xml:space="preserve">2 plants with 4 tillers; 10 plants with 3 tillers </t>
  </si>
  <si>
    <t xml:space="preserve">1 plant each with 5, 6 and 8 tillers; 4 plants each with 3 and 4 tillers </t>
  </si>
  <si>
    <t xml:space="preserve">1 plant each with 7 and 8 tillers; 2 plants each with 3 and 4 tillers; 3 plants each with 5 and 6 tillers </t>
  </si>
  <si>
    <t xml:space="preserve"> 3 plants each with 4 and 7 tillers; 1 plant with 5 tillers; 4 plants with 3 tillers</t>
  </si>
  <si>
    <t>2 plants with 1 tiller; 1 plant eah with 2, 4 and 5 tillers; 7 plants with 3 tillers</t>
  </si>
  <si>
    <t>1 plant with 4 tillers; 2 plants each with 1 and 2 tillers; 7 plants with 3 tillers</t>
  </si>
  <si>
    <t>3 plants with 5 tillers; 4 plants with 4 tillers; 5 plants with 3 tillers</t>
  </si>
  <si>
    <t>1 plant each with 2 and 5 tillers; 3 plants with 3 tillers; 7 plants with 4 tillers</t>
  </si>
  <si>
    <t>2 plants each with 6 and 7 tillers; 3 plants with 5 tillers; 5 plants with 4 tillers</t>
  </si>
  <si>
    <t>1 plant each with 2 and 5 tillers; 2 plants each with 4 and 7 tillers; 3 plants each with 3 and 6 tillers</t>
  </si>
  <si>
    <t>2 plants with 4 tillers; 3 plants with 2 tillers; 5 plants with 3 tillers</t>
  </si>
  <si>
    <t>1 plant with 5 tillers; 2 plants with 2 tillers; 4 plants with 3 tillers; 5 plants with 4 tillers</t>
  </si>
  <si>
    <t>1 plant with 2 tillers; 4 plants with 3 tillers; 7 plants with 4 tillers</t>
  </si>
  <si>
    <t>2 plants each with 4 and 5 tillers; 4 plants with 3 tillers</t>
  </si>
  <si>
    <t>1 plant with 2 tillers; 2 plants with 5 tillers; 3 plants with 4 tillers; 6 plants with 3 tillers</t>
  </si>
  <si>
    <t>1 plant each with 4, and 8 tillers; 2 plants with 6 tillers; 3 plants with 7 tillers; 5 plants with 3 tillers</t>
  </si>
  <si>
    <t>1 plant each with 1, 6, 7 and 8 tillers; 2 plants each with 3, 4, 5 and 9 tillers</t>
  </si>
  <si>
    <t>3 plants each with 2 and 4 tillers; 6 plants with 3 tillers</t>
  </si>
  <si>
    <t>1 plant with 5 tillers; 4 plants with 4 tillers; 7 plants with 3 tillers</t>
  </si>
  <si>
    <t>1 plant with 5 tillers; 2 plants with 3 tillers; 3 plants with 1 tiller, 6 plants with 4 tillers</t>
  </si>
  <si>
    <t>1 plant with 7 tillers; 2 plants with 5 tillers; 4 plants with 3 tillers; 5 plants with 4 tillers</t>
  </si>
  <si>
    <t>1 plant each with 3 and 4 tillers; 2 plants each with 6 and 8 tillers; 3 plants each with 5 and 7 tillers</t>
  </si>
  <si>
    <t>1 plant each with 6, 7, 8 and 10 tillers; 4 plants each with 3 and 4 tillers</t>
  </si>
  <si>
    <t>1 plant with 2 tillers; 2 plants with 5 tillers; 4 plants with 4 tillers; 5 plants with 3 tillers</t>
  </si>
  <si>
    <t>1 plant each with 2 and 6 tillers; 2 plants each with 3 and 5 tillers; 5 plants with 4 tillers</t>
  </si>
  <si>
    <t>1 plant each with 2 and 7 tillers; 2 plants with 4 tillers; 3 plants with 5 tillers; 5 plants with 3 tillers</t>
  </si>
  <si>
    <t>1 plant with 6 tillers; 3 plants each with 3 and 5 tillers; 5 plants with 4 tillers</t>
  </si>
  <si>
    <t>1 plant each with 1, 2, 3 and 5 tillers; 2 plants with 4 tillers; 3 plants with 6 tillers</t>
  </si>
  <si>
    <t>1 plant each with 4, 7, 8 and 9 tillers; 4 plants each with 5 and 6 tillers</t>
  </si>
  <si>
    <t xml:space="preserve">1 plant each with 2, 5, 6 and 7 tillers; 2 plants with 8 tillers; 3 plants each with 4 and 9 tillers </t>
  </si>
  <si>
    <t xml:space="preserve">1 plant each with 4, 6 and 9 tillers; 4 plants with 8 tillers; 5 plants with 5 tillers </t>
  </si>
  <si>
    <t xml:space="preserve">1 plant each with 1, 5, 6 and 8 tillers; 2 plants with 3 tillers; 3 plants each with 2 and 4 tillers </t>
  </si>
  <si>
    <t xml:space="preserve">1 plant each with 5, 6 and 7 tillers; 4 plants with 3 tillers; 5 plants with 4 tillers </t>
  </si>
  <si>
    <t xml:space="preserve">1 plant each with 2 and 3 tillers; 3 plants each with 4 and 5 tillers; 4 plants with 6 tillers </t>
  </si>
  <si>
    <t xml:space="preserve">1 plant each with 7, 8, and 10 tillers; 2 plants each with 3 and 6 tillers </t>
  </si>
  <si>
    <t xml:space="preserve">1 plant each with 5, 6, 9 and 10 tillers; 2 plants each with 3 and 7 tillers; 4 plants with 4 tillers </t>
  </si>
  <si>
    <t xml:space="preserve">1 plant each with 3, 4, 5 and 8 tillers; 3 plants each with 6 and 9 tillers </t>
  </si>
  <si>
    <t xml:space="preserve">1 plant each with 4 and 9 tillers; 2 plants with 6 tillers; 3 plants each with 1, 3 and 7 tillers </t>
  </si>
  <si>
    <t xml:space="preserve">1 plant each with 5, and 6 tillers; 2 plants each with 2 and 3 tillers; 4 plants with 4 tillers. Two plants are small </t>
  </si>
  <si>
    <t xml:space="preserve">1 plant with 5 tillers; 2 plants with 4 tillers; 4 plants with 2 tillers; 5 plants with 3 tillers </t>
  </si>
  <si>
    <t>1 plant each with 2 and 9 tillers; 2 plants with 3 tillers; 3 plants each with 4 and 5 tillers; 4 plants with 6 tillers</t>
  </si>
  <si>
    <t>1 plant each with 1, 2, 3 and 7 tillers; 2 plants with 6 tillers; 3 plants with 5 tillers; 4 plants with 4 tillers. 1 small plant</t>
  </si>
  <si>
    <t xml:space="preserve">1 plant each with 2, 4, 5 and 8 tillers; 3 plants each with 6 and 7 tillers </t>
  </si>
  <si>
    <t xml:space="preserve">1 plant each with 9 and 10 tillers; 2 plants each with 5 and 6 tillers; 3 plants each with 7 and 8 tillers </t>
  </si>
  <si>
    <t xml:space="preserve">1 plant each with 5, 6, 7 and 8 tillers; 2 plants each with 2 and 4 tillers; 4 plants with 3 tillers </t>
  </si>
  <si>
    <t xml:space="preserve">1 plant each with 1, 5, and 7 tillers; 2 plants with 3 tillers; 3 plants with 4 tillers; 4 plants with 2 tillers </t>
  </si>
  <si>
    <t xml:space="preserve">1 plant each with 5, and 6 tillers; 3 plants each with 2 and 4 tillers; 3 plants with 3 tillers </t>
  </si>
  <si>
    <t>1 plant each with 3 and 7 tillers; 2 plants with 4 tillers; 3 plants with 1 tillers; 4 plants with 5 tillers</t>
  </si>
  <si>
    <t xml:space="preserve">1 plant each with 2, 4 and 6 tillers; 2 plants each with 1 and 5 tillers; 6 plants each with 3 tillers </t>
  </si>
  <si>
    <t xml:space="preserve">1 plant each with 2, 4 and 6 tillers; 2 plants each with 7 and 9 tillers; 5 plants with 5 tillers </t>
  </si>
  <si>
    <t>1 plant each with 2, 7, 8 and 10 tillers; 2 plants each with 3, 5 and 6 tillers</t>
  </si>
  <si>
    <t xml:space="preserve">1 plant each with 2, 5, 6 and 7 tillers; 4 plants each with 3 and 4 tillers </t>
  </si>
  <si>
    <t>1 plant each with 3 and 7 tillers; 2 plants with 4 tillers; 3 plants with 6 tillers; 5 plants with 5 tillers</t>
  </si>
  <si>
    <t xml:space="preserve">3 plants with 2 and 4 tillers; 4 plants with 3 tillers </t>
  </si>
  <si>
    <t xml:space="preserve">1 plant each with 6 and 9 tillers; 2 plants each with 3 and 4 tillers; 5 plants with 5 tillers </t>
  </si>
  <si>
    <t xml:space="preserve">1 plant each with 7 and 10 tillers; 2 plants with 5 tillers; 4 plants each with 4 and 6 tillers </t>
  </si>
  <si>
    <t xml:space="preserve">1 plant each with 3, 4, 10 and 13 tillers; 2 plants each with 8 and 9 tillers; 4 plants with 5 tillers </t>
  </si>
  <si>
    <t>1 plant each with 4, 6 and 10 tillers; 2 plants with 2 tillers; 3 plants with 3 tillers; 4 plants with 5 tillers</t>
  </si>
  <si>
    <t xml:space="preserve">1 plant each with 7 and 10 tillers; 2 plants each with 1, 2, 5 and 6 tillers </t>
  </si>
  <si>
    <t xml:space="preserve">1 plant each with 8 and 9 tillers; 2 plants each with 3, 4 and 5 tillers; 3 plants with 6 tillers </t>
  </si>
  <si>
    <t xml:space="preserve">1 plant each with 6, 7, 8, 9 and 10 tillers; 2 plants with 3 tillers; 3 plants each with 4 and 5 tillers </t>
  </si>
  <si>
    <t xml:space="preserve">1 plant each with 3 and 8 tillers; 2 plants each with 6, 7 and 9tillers; 4 plants with 5 tillers </t>
  </si>
  <si>
    <t xml:space="preserve">1 plant each with 2, 6 and 8 tillers; 2 plants each with 3, 4 and 7 tillers; 3 plants with 5 tillers </t>
  </si>
  <si>
    <t>1 plant each with 1, and 3 tillers, both small and dwarf</t>
  </si>
  <si>
    <t xml:space="preserve">1 plant with 5 tillers; 3 plants each with 3 and 6 tillers; 4 plants with 4 tillers </t>
  </si>
  <si>
    <t xml:space="preserve">1 plant each with 7 tillers; 2 plants each with 5, 6, 8 and 9 tillers </t>
  </si>
  <si>
    <t xml:space="preserve">1 plant each with 1, 4, 5, 9, 10 and 13 tillers; 2 plants with 6 tillers </t>
  </si>
  <si>
    <t xml:space="preserve">1 plant each with 2, 3 and 7 tillers; 2 plants each with 4, 5 and 6 tillers </t>
  </si>
  <si>
    <t>1 plant each with 2 and 5 tillers; 8 plants with 3 tillers; 2 plants with 4 tillers</t>
  </si>
  <si>
    <t>1 plant each with 2 and 4 tillers; 5 plants with 3 tillers</t>
  </si>
  <si>
    <t>1 plant each with 3 and 6 tillers; 2 plants with 7 tillers; 3 plants with 4 tillers; 5 plants with 5 tillers</t>
  </si>
  <si>
    <t>1 plant each with 1, 3, and 4 tillers; 2 plants each with 2 and 5 tillers</t>
  </si>
  <si>
    <t>1 plant each with 1, 5, 6, 8 and 9 tillers; 2 plants each with 3, 6 and 7 tillers</t>
  </si>
  <si>
    <t>1 plant each with 2 and 7 tillers; 2 plants each with 4, 5, and 6 tillers; 4 plants with 3 tillers</t>
  </si>
  <si>
    <t>2 plants with 6 tillers; 3 plants each with 2 and 3 tillers; 4 plants with 4 tillers</t>
  </si>
  <si>
    <t>2 plants each with 2 and 5 tillers; 3 plants with 4 tillers; 5 plants with 3 tillers</t>
  </si>
  <si>
    <t>2 plants with 2 tillers; 4 plants with 5 tillers; 6 plants with 3 tillers</t>
  </si>
  <si>
    <t>1 plant each with 1 and 2 tillers; 4 plants with 3 tillers; 6 plants with 4 tillers</t>
  </si>
  <si>
    <t>1 plant each with 3 and 6 tillers; 2 plants with 5 tillers; 3 plants with 8 tillers; 5 plants with 4 tillers</t>
  </si>
  <si>
    <t>1 plant with 1 tiller; 2 plants each with 4 and 7 tillers; 3 plants with 5 tillers; 4 plants with 3 tillers</t>
  </si>
  <si>
    <t>1 plant each with 6 and 7 tillers; 4 plants with 3 tillers</t>
  </si>
  <si>
    <t>1 plant with 5 tillers; 2 plants with 6 tillers; 4 plants with 4 tillers; 5 plants with 3 tillers</t>
  </si>
  <si>
    <t>1 plant each with 2 and 8 tillers; 2 plants with 7 tillers; 3 plants each with 3 and 5 tillers</t>
  </si>
  <si>
    <t>2 plants each with 2, 4 and 6 tillers; 3 plants each with 3 and 5 tillers</t>
  </si>
  <si>
    <t>1 plant each with 2 and 7 tillers; 2 plants with 8 tillers; 3 plants with 4 tillers; 5 plants with 5 tillers</t>
  </si>
  <si>
    <t>1 plant with 6 tillers; 2 plants each with 1 and 3 tillers; 3 plants with 4 tillers; 5 plants with 5 tillers</t>
  </si>
  <si>
    <t>1 plant with 4 tillers; 2 plants each with 3 and 6 tillers; 3 plants with 2 tillers; 4 plants with 5 tillers</t>
  </si>
  <si>
    <t>1 plant each with 4 and 6 tillers; 2 plants with 2 tillers; 8 plants with 3 tillers</t>
  </si>
  <si>
    <t>1 plant each with 2, 5 and 7 tillers; 2 plants with 6 tillers; 3 plants with 3 tillers, 4 plants with 4 tillers</t>
  </si>
  <si>
    <t>1 plant each with 2 and 6 tillers; 2 plants with 7 tillers; 3 plants with 5 tillers; 5 plants with 3 tillers</t>
  </si>
  <si>
    <t>2 plants each with 3 and 6 tillers; 4 plants with 7 tillers</t>
  </si>
  <si>
    <t>1 plant each with 2 and 5 tillers; 2 plants with 4 tillers; 3 plants with 6 tillers; 5 plants with 3 tillers</t>
  </si>
  <si>
    <t>1 plant each with 4 and 7 tillers; 3 plants each with 2, 3 and 6 tillers; 4 plants with 5 tillers</t>
  </si>
  <si>
    <t>1 plant with 2, 6 and 7 tillers; 4 plants with 4 tillers; 5 plants with 3 tillers</t>
  </si>
  <si>
    <t>1 plant each with 3, 6 and 8 tillers; 3 plants with 4 tillers; 4 plants with 5 tillers</t>
  </si>
  <si>
    <t>1 plant each with 2 and 3 tillers; 3 plants each with 1, 4 and 5 tillers; 4 plants with 6 tillers</t>
  </si>
  <si>
    <t>1 plant each with 2 and 7 tillers; 2 plants each with 1, 3 and 5 tillers; 3 plants with 4 tillers</t>
  </si>
  <si>
    <t>1 plant each with 5 and 7 tillers; 3 plants each with 4 and 8 tillers; 4 plants with 6 tillers</t>
  </si>
  <si>
    <t>1 plant each with 1, 8 and 9 tillers; 2 plants each with 2 and 4 tillers; 3 plants with 3 tillers</t>
  </si>
  <si>
    <t>1 plant with 2 and 7 tillers; 2 plants each with 4, 5, and 6 tillers; 4 plants with 3 tillers</t>
  </si>
  <si>
    <t>1 plant each with 1, 4 and 6 tillers; 4 plants with 2 tillers; 5 plants with 3 tillers</t>
  </si>
  <si>
    <t>1 plant each with 5, 7 and 8 tillers; 4 plants with 4 tillers; 3 plants with 3 tillers; 4 plants with 6 tillers</t>
  </si>
  <si>
    <t>1 plant each with 2, 3, and 7 tillers; 2 plants each with 4 and 6 tillers; 5 plants with 5 tillers</t>
  </si>
  <si>
    <t>1 plant each with 3 and 8tillers; 2 plants each with 4 and 6 tillers; 3 plants each with 5 and 7 tillers</t>
  </si>
  <si>
    <t>1 plant each with 5, 9 and 10 tillers; 2 plants each with 3, 6 and 7 tillers; 3 plants with 4 tillers</t>
  </si>
  <si>
    <t>2 plants with 2 tillers; 3 plants each with 4 and 5 tillers; 4 plants with 3 tillers</t>
  </si>
  <si>
    <t>1 plant each with 2 and 4 tillers; 2 plants with 6 tillers; 3 plants with 5 tillers; 5 plants with 3 tillers</t>
  </si>
  <si>
    <t xml:space="preserve">2 plants each with 4 and  6 tillers; 8 plants with 3 tillers </t>
  </si>
  <si>
    <t>1 plant each with 2 and 8 tillers</t>
  </si>
  <si>
    <t xml:space="preserve">1 plant each with 1, 3, 7 and 8 tillers; 2 plants with 6 tillers; 3 plants each with 4 and 5 tillers </t>
  </si>
  <si>
    <t xml:space="preserve">1 plant each with 6 and 8 tillers; 3 plants each with 3 an 5 tillers; 4 plants  with 4 tillers </t>
  </si>
  <si>
    <t xml:space="preserve">1 plant each with 1, 5 and 6 tillers; 2 plants  with 2 tillers; 3 plants with 4 tillers; 4 plants with 3 tillers </t>
  </si>
  <si>
    <t>1 plant each with 4 and 5 tillers; 3 plants with 1 tiller; 5 plants with 2 tillers</t>
  </si>
  <si>
    <t xml:space="preserve">1 plant each with 1 and 3 tillers; 3 plants  with 2 tillers </t>
  </si>
  <si>
    <t>1 plant each with 6 tillers; 2 plants each with 2, 3 and 5 tillers; 5 plants with 4 tillers</t>
  </si>
  <si>
    <t>2 plants with 2 tillers; 3 plants with 3 tillers; 5 plants with 4 tillers</t>
  </si>
  <si>
    <t>1 plant each with 2, 3 and 7 tillers; 2 plants with 4 tillers; 3 plants with 6 tiilers; 4 plants with 5 tillers</t>
  </si>
  <si>
    <t xml:space="preserve">1 plant with 6 tillers; 2 plants with 3 tillers; 3 plants each with 2, 4 and 5 tillers </t>
  </si>
  <si>
    <t xml:space="preserve">3 plants with 4 tillers; 4 plants with 3 tillers; 6 plants with 2 tillers </t>
  </si>
  <si>
    <t xml:space="preserve">1 plant with 1 tiller; 3 plants with 4 tillers; 4 plants each with 2 and 3 tillers </t>
  </si>
  <si>
    <t xml:space="preserve">1 plant each with 4 and 5 tiller; 5 plants each with 2 and 3 tillers </t>
  </si>
  <si>
    <t>1 plant each with 2 and 6 tiller; 2plants each with  3 tillers; 3 plants with 5 tillers; 5 plants with 4 tillers</t>
  </si>
  <si>
    <t xml:space="preserve">2 plants each with  2, 3, 4 and 5 tillers </t>
  </si>
  <si>
    <t>1 plant with 2 tiller; 3 plants with  5 tillers; 4 plants each with 3 and 4 tillers</t>
  </si>
  <si>
    <t>3 plants with 5 tiller; 4 plants with 4 tillers; 5 plants with 3 tillers</t>
  </si>
  <si>
    <t>4 plants with 2, 3 and 4 tillers</t>
  </si>
  <si>
    <t>1 plant each with 1 and 5 tillers; 2 plants with 4 tillers; 4 plants with 2 tillers; 5 plants with 3 tillers</t>
  </si>
  <si>
    <t xml:space="preserve">1 plant each with 1 and 5 tillers; 4 plants each with 2 and 3 tillers </t>
  </si>
  <si>
    <t>3 plants with 4 tillers; 4 plants with 2 tillers; 5 plants with 3 tillers</t>
  </si>
  <si>
    <t>3 plants each with 4 and 5 tillers; 6 plants with 3 tillers</t>
  </si>
  <si>
    <t xml:space="preserve">1 plant with 4 tillers; 3 plants with 5tillers; 4 plants each with 2 and 3 tillers </t>
  </si>
  <si>
    <t xml:space="preserve">1 plant with 1 tiller; 2 plants with 2 tillers; 4 plants with 4 tillers; 5 plants with 3 tillers; </t>
  </si>
  <si>
    <t xml:space="preserve">1 plant each with 4 and 5 tillers; 5 plants each with 2 and 3 tillers </t>
  </si>
  <si>
    <t xml:space="preserve">3 plants each with 1 and 2 tillers; 5 plants with 3 tillers </t>
  </si>
  <si>
    <t>2 plants with 5 tillers; 3 plants each with 3 and 4 tillers; 4 plants with 2 tillers</t>
  </si>
  <si>
    <t>1 plant each with 1 and 4 tillers; 2 plants each with 2, 3 and 6 tillers; 4 plants with 5 tillers</t>
  </si>
  <si>
    <t>1 plant with 7 tillers; 3 plants each with 3 and 4 tillers; 5 plants with 5 tillers</t>
  </si>
  <si>
    <t xml:space="preserve">2 plants each with 2, 4 and 5 tillers; 6 plants with 3 tillers </t>
  </si>
  <si>
    <t>1 plant with 2 tillers; 2 plants each with 4 and 5 tillers; 7 plants with 3 tillers</t>
  </si>
  <si>
    <t xml:space="preserve">2 plant with 4 tillers; 4 plants with 3 tillers; 5 plants with 2 tillers </t>
  </si>
  <si>
    <t xml:space="preserve">2 plants each with 4 and 6 tillers; 4 plants each with 5 tillers </t>
  </si>
  <si>
    <t xml:space="preserve"> </t>
  </si>
  <si>
    <t>1 plant each with 1 and 6 tillers; 2 plants each with 5 and 9 tillers; 3 plants each with 4 and 8 tillers</t>
  </si>
  <si>
    <t>1 plant each with 1 and 8 tillers; 2 plants each with 2, 3 and 6 tillers; 4 plants with 4 tillers</t>
  </si>
  <si>
    <t>1 plant each with 2 and 8 tillers; 3 plants each with 4 and 6 tillers; 4 plants with 3 tillers</t>
  </si>
  <si>
    <t>3 plants with 3 tillers; 3 plants with 4 tillers; 3 plants with 5 tillers</t>
  </si>
  <si>
    <t>1 plant each with 2, 6 and 8 tillers; 2 plants with 5 tillers; 3 plants with 4 tillers; 4 plants with 3 tillers</t>
  </si>
  <si>
    <t>1 plant with 8 tillers;2 plants each with 4 and 6 tillers; 3 plants each with 5 tillers; 4 plants with 3 tillers</t>
  </si>
  <si>
    <t>1 plant with 7 tillers; 5 plants each with 4 and 5 tillers</t>
  </si>
  <si>
    <t>1 plant with 2 tillers;2 plants with 5 tillers; 4 plants with 4 tillers; 5 plants with 3 tillers</t>
  </si>
  <si>
    <t>2 plants each with 5 and 7 tillers; 3 plants each with 2 and 4 tillers; 4 plants with 3 tillers</t>
  </si>
  <si>
    <t>1 plant with 4 tillers; 2 plants each with 2, 3, 6 and 10 tillers; 3 plants with 7 tillers</t>
  </si>
  <si>
    <t>1 plant each with 2, 4, 5, 6 and 9 tillers; 2 plants each with 7 and 10 tillers; 3 plants with 3 tillers</t>
  </si>
  <si>
    <t>1 plant each with 3 and 4 tillers;2 plants each with 2, 6 and 7 tillers; 5 plants with 5 tillers</t>
  </si>
  <si>
    <t>1 plant each with 8 and 10 tillers;2 plants with 5 tillers; 3 plants with 6 tillers; 5 plants with 3 tillers</t>
  </si>
  <si>
    <t>1 plant each with 5 and 6 tillers;2 each with 2 tillers; 3 plants with 4 tillers; 5 plants with 3 tillers</t>
  </si>
  <si>
    <t>1 plant each with 1, 2, 5 and 6 tillers;  3 plants each with 3 and 4 tillers</t>
  </si>
  <si>
    <t>1 plant each with 5 and 6 tillers; 2 plants  with 4 tillers; 3 plants with 2 tillers; 5 plants with 3 tillers</t>
  </si>
  <si>
    <t>2 plants with 5 tillers; 3 plants each with 2 and 4 tillers; 4 plants with 3 tillers</t>
  </si>
  <si>
    <t>1 plant each with 4, 5, 9 and 10 tillers; 2 plants each with 6 and 8 tillers; 4 plants with 7 tillers</t>
  </si>
  <si>
    <t>1 plant each with 1, 3, 4, 5, 6 and 8 tillers; 2 plants with 7 tillers; 4 plants with 2 tillers</t>
  </si>
  <si>
    <t>1 plant with 2 tillers; 3 plants with 4 tillers; 4 plants with 3 tillers</t>
  </si>
  <si>
    <t>1 plant each with 5 and 7 tillers;2 plants with 2 tillers; 4 plants each with 3 and 4 tillers</t>
  </si>
  <si>
    <t>5 plants with 2 tillers; 7 plants with 3 tillers</t>
  </si>
  <si>
    <t>1 plant each with 2 and 8 tillers;2 plants with 6tillers; 3 plants with 3 tillers; 4 plants with 5 tillers</t>
  </si>
  <si>
    <t>1 plant with 2 tillers; 2 plants with 6 tillers; 4 plants with 4 tillers; 5 plants with 3 tillers</t>
  </si>
  <si>
    <t xml:space="preserve">1 plant each with 3 and 8 tillers; 2 plants each with 4 and 6 tillers; 3 plants each with 5 and 7 tillers </t>
  </si>
  <si>
    <t>1 plant each with 2 and 5 tillers; 2 plants each with 6 and 9 tillers; 3 plants each with 3 and 4 tillers</t>
  </si>
  <si>
    <t>1 plant with 5 tillers; 4 plants with 4 tillers; 6 plants with 3 tillers</t>
  </si>
  <si>
    <t>1 plant each with 2 and 5 tillers; 2 plants with 3 tillers; 3 plants with 4 tillers</t>
  </si>
  <si>
    <t>1 plant with 5 tillers; 2 plants with 6 tillers; 3 plants with 4 tillers; 6 plants with 3 tillers</t>
  </si>
  <si>
    <t>1 plant each with 3, 6, 8 and 9 tillers; 2 plants each with 2 and 4 tillers; 4 plants with 5 tillers</t>
  </si>
  <si>
    <t>1 plant each with 2, 3 and 9 tillers; 2 plants each with 4, 5 and 6 tillers; 3 plants with 7 tillers</t>
  </si>
  <si>
    <t>2 plants with 5 tillers; 3 plants with 3 tillers; 4 plants each with 2 and 4 tillers</t>
  </si>
  <si>
    <t>1 plant with 7 tillers; 3 plants with 2 tillers; 4 plants each with 3 and 4 tillers</t>
  </si>
  <si>
    <t>1 plant each with 5 and 7 tillers; 2 plants with 4 tillers; 4 plants each with 2 and 3 tillers</t>
  </si>
  <si>
    <t>1 plant each with 2 and 6 tillers; 2 plants with 5 tillers; 4 plants each with 3 and 4 tillers</t>
  </si>
  <si>
    <t>3 plant with 4 tillers; 4 plants with 3 tillers; 5 plants  with 2 tillers</t>
  </si>
  <si>
    <t>1 plant each with 3, 4, 6 and 7 tillers; 2 plants  with 9 tillers; 3 plants each with 5 and 8 tillers</t>
  </si>
  <si>
    <t>1 plant each with 5, 6, 7 and 8 tillers</t>
  </si>
  <si>
    <t>Line</t>
  </si>
  <si>
    <t>#1_Panicle (g)</t>
  </si>
  <si>
    <t>#2_Panicle (g)</t>
  </si>
  <si>
    <t>#3_Panicle (g)</t>
  </si>
  <si>
    <t>Average</t>
  </si>
  <si>
    <t>Panicle weight (g) compared to kitaakeX in percentage</t>
  </si>
  <si>
    <t>FN289-S-P</t>
  </si>
  <si>
    <t>FN343-S-P</t>
  </si>
  <si>
    <t>FN704-S-P</t>
  </si>
  <si>
    <t>FN723-S-P</t>
  </si>
  <si>
    <t>FN1317-S-P</t>
  </si>
  <si>
    <t>FN13r-S-P</t>
  </si>
  <si>
    <t>FN246-5-1-S-P</t>
  </si>
  <si>
    <t>W60-SoS</t>
  </si>
  <si>
    <t>W949-SoS</t>
  </si>
  <si>
    <t>#1_Panicle</t>
  </si>
  <si>
    <t>#2_Panicle</t>
  </si>
  <si>
    <t>#3_Panicle</t>
  </si>
  <si>
    <t>Avarage</t>
  </si>
  <si>
    <t>Number of seeds compared to kitaakeX in percentage</t>
  </si>
  <si>
    <t>#1_Plant (cm)</t>
  </si>
  <si>
    <t>#2_Plant (cm)</t>
  </si>
  <si>
    <t>#3_Plant (cm)</t>
  </si>
  <si>
    <t>#4_Plant (cm)</t>
  </si>
  <si>
    <t>#5_Plant (cm)</t>
  </si>
  <si>
    <t>#6_Plant (cm)</t>
  </si>
  <si>
    <t>Mutant height compared to kitaakeX in percentage</t>
  </si>
  <si>
    <t>Percentage of empty seeds</t>
  </si>
  <si>
    <t xml:space="preserve">Same color as KitaakeX </t>
  </si>
  <si>
    <t>Same color as KitaakeX</t>
  </si>
  <si>
    <t xml:space="preserve">13 of 15 plants have shorter seedlings and brown roots, 1 of 15 plant is albino </t>
  </si>
  <si>
    <t>1 of 15 plants are albino, rest of the plants have the same color as KitaakeX</t>
  </si>
  <si>
    <t>2 of 15 plants are albino, 12 plants have the same color as KitaakeX</t>
  </si>
  <si>
    <t>3 of 15 plants are albino, rest of the plants have the same color as KitaakeX</t>
  </si>
  <si>
    <t>4 of 13 plants are albino, rest of the plants have the same color as KitaakeX</t>
  </si>
  <si>
    <t>Average Days to heading (TO:0000137)</t>
  </si>
  <si>
    <t>Early</t>
  </si>
  <si>
    <t>Short</t>
  </si>
  <si>
    <t>Verry High</t>
  </si>
  <si>
    <t>Porcentage compared to kitaakeX</t>
  </si>
  <si>
    <t xml:space="preserve">Average </t>
  </si>
  <si>
    <t>Mutant Name</t>
  </si>
  <si>
    <t>2 of 15 plants are albino, rest of the plants have the same color as KitaakeX</t>
  </si>
  <si>
    <t>3 of 11 plants are albino, 8 plants have the same color as KitaakeX</t>
  </si>
  <si>
    <t>4 of 15 plants are albino,rest of the plants have the same color as KitaakeX</t>
  </si>
  <si>
    <t>4 of 15 plants are albino, rest of the plants have the same color as KitaakeX</t>
  </si>
  <si>
    <t>6 of 15 plants are albino, 8 plants have the same color as KitaakeX</t>
  </si>
  <si>
    <t>6 of 15 plants are albino, rest of the plants have the same color as KitaakeX</t>
  </si>
  <si>
    <t>7 of 15 plants are albino, rest of the plants have the same color as KitaakeX</t>
  </si>
  <si>
    <t>Porcentagem comparate with group average in percentage</t>
  </si>
  <si>
    <t>FN2080-S</t>
  </si>
  <si>
    <t>FN2081-S</t>
  </si>
  <si>
    <t>FN2083-S</t>
  </si>
  <si>
    <t>FN2084-S</t>
  </si>
  <si>
    <t>FN2085-S</t>
  </si>
  <si>
    <t>FN2086-S</t>
  </si>
  <si>
    <t>FN2088-S</t>
  </si>
  <si>
    <t>FN2089-S</t>
  </si>
  <si>
    <t>FN2090-S</t>
  </si>
  <si>
    <t>FN2091-S</t>
  </si>
  <si>
    <t>FN2092-S</t>
  </si>
  <si>
    <t>FN2093-S</t>
  </si>
  <si>
    <t>FN2094-S</t>
  </si>
  <si>
    <t>FN2097-S</t>
  </si>
  <si>
    <t>FN2098-S</t>
  </si>
  <si>
    <t>FN2107-S</t>
  </si>
  <si>
    <t>FN2108-S</t>
  </si>
  <si>
    <t>FN2110-S</t>
  </si>
  <si>
    <t>FN2114-S</t>
  </si>
  <si>
    <t>FN2116-S</t>
  </si>
  <si>
    <t>FN2117-S</t>
  </si>
  <si>
    <t>FN2122-S</t>
  </si>
  <si>
    <t>FN2123-S</t>
  </si>
  <si>
    <t>FN2124-S</t>
  </si>
  <si>
    <t>FN2126-S</t>
  </si>
  <si>
    <t>FN2128-S</t>
  </si>
  <si>
    <t>FN2129-S</t>
  </si>
  <si>
    <t>FN2136-S</t>
  </si>
  <si>
    <t>FN2137-S</t>
  </si>
  <si>
    <t>FN2138-S</t>
  </si>
  <si>
    <t>FN2142-S</t>
  </si>
  <si>
    <t>FN2149-S</t>
  </si>
  <si>
    <t>FN2150-S</t>
  </si>
  <si>
    <t>FN2152-S</t>
  </si>
  <si>
    <t>FN2155-S</t>
  </si>
  <si>
    <t>FN2157-S</t>
  </si>
  <si>
    <t>FN2158-S</t>
  </si>
  <si>
    <t>FN2160-S</t>
  </si>
  <si>
    <t>FN2161-S</t>
  </si>
  <si>
    <t>FN2166-S</t>
  </si>
  <si>
    <t>FN134-S</t>
  </si>
  <si>
    <t>FN163-S</t>
  </si>
  <si>
    <t>FN170-S</t>
  </si>
  <si>
    <t>FN171-S</t>
  </si>
  <si>
    <t>FN172-S</t>
  </si>
  <si>
    <t>FN173-S</t>
  </si>
  <si>
    <t>FN175-S</t>
  </si>
  <si>
    <t>FN176-S</t>
  </si>
  <si>
    <t>FN178-S</t>
  </si>
  <si>
    <t>FN179-S</t>
  </si>
  <si>
    <t>FN181-S</t>
  </si>
  <si>
    <t>FN182-S</t>
  </si>
  <si>
    <t>FN183-S</t>
  </si>
  <si>
    <t>germination rate ((TO:0000430)</t>
  </si>
  <si>
    <t>FN2169-S</t>
  </si>
  <si>
    <t>FN2171-S</t>
  </si>
  <si>
    <t>FN2179-S</t>
  </si>
  <si>
    <t>FN2180-S</t>
  </si>
  <si>
    <t>FN2182-S</t>
  </si>
  <si>
    <t>FN2184-S</t>
  </si>
  <si>
    <t>FN2185-S</t>
  </si>
  <si>
    <t>FN2186-S</t>
  </si>
  <si>
    <t>FN2187-S</t>
  </si>
  <si>
    <t>FN2188-S</t>
  </si>
  <si>
    <t>FN2190-S</t>
  </si>
  <si>
    <t>FN2191-S</t>
  </si>
  <si>
    <t>FN2192-S</t>
  </si>
  <si>
    <t>FN2194-S</t>
  </si>
  <si>
    <t>FN2195-S</t>
  </si>
  <si>
    <t>FN2196-S</t>
  </si>
  <si>
    <t>FN2197-S</t>
  </si>
  <si>
    <t>FN2198-S</t>
  </si>
  <si>
    <t>FN2199-S</t>
  </si>
  <si>
    <t>FN2200-S</t>
  </si>
  <si>
    <t>FN2201-S</t>
  </si>
  <si>
    <t>FN2202-S</t>
  </si>
  <si>
    <t>FN2203-S</t>
  </si>
  <si>
    <t>FN2204-S</t>
  </si>
  <si>
    <t>FN2205-S</t>
  </si>
  <si>
    <t>FN2206-S</t>
  </si>
  <si>
    <t>FN2207-S</t>
  </si>
  <si>
    <t>FN2209-S</t>
  </si>
  <si>
    <t>FN2210-S</t>
  </si>
  <si>
    <t>FN2211-S</t>
  </si>
  <si>
    <t>FN2212-S</t>
  </si>
  <si>
    <t>FN2213-S</t>
  </si>
  <si>
    <t>FN2216-S</t>
  </si>
  <si>
    <t>FN2217-S</t>
  </si>
  <si>
    <t>FN2218-S</t>
  </si>
  <si>
    <t>FN2219-S</t>
  </si>
  <si>
    <t>FN2220-S</t>
  </si>
  <si>
    <t>FN2221-S</t>
  </si>
  <si>
    <t>FN2222-S</t>
  </si>
  <si>
    <t>FN188-S</t>
  </si>
  <si>
    <t>FN192-S</t>
  </si>
  <si>
    <t>FN216-S</t>
  </si>
  <si>
    <t>FN-393</t>
  </si>
  <si>
    <t>FN874-S</t>
  </si>
  <si>
    <t>FN888-S</t>
  </si>
  <si>
    <t>FN889-S</t>
  </si>
  <si>
    <t>FN895-S</t>
  </si>
  <si>
    <t>FN914-S</t>
  </si>
  <si>
    <t>FN1120-S</t>
  </si>
  <si>
    <t>FN1043-S</t>
  </si>
  <si>
    <t>FN1562-S</t>
  </si>
  <si>
    <t>FN2465</t>
  </si>
  <si>
    <t>FN2467</t>
  </si>
  <si>
    <t>FN2469</t>
  </si>
  <si>
    <t>FN2470</t>
  </si>
  <si>
    <t>FN2471</t>
  </si>
  <si>
    <t>FN2472</t>
  </si>
  <si>
    <t>FN2473</t>
  </si>
  <si>
    <t>FN2474</t>
  </si>
  <si>
    <t>FN2475</t>
  </si>
  <si>
    <t>FN2476</t>
  </si>
  <si>
    <t>FN2477</t>
  </si>
  <si>
    <t>FN2478</t>
  </si>
  <si>
    <t>FN2479</t>
  </si>
  <si>
    <t>FN2480</t>
  </si>
  <si>
    <t>FN2481</t>
  </si>
  <si>
    <t>FN2482</t>
  </si>
  <si>
    <t>FN2483</t>
  </si>
  <si>
    <t>FN2484</t>
  </si>
  <si>
    <t>FN2485</t>
  </si>
  <si>
    <t>FN2486</t>
  </si>
  <si>
    <t>FN2487</t>
  </si>
  <si>
    <t>FN2488</t>
  </si>
  <si>
    <t>FN2489</t>
  </si>
  <si>
    <t>FN2491</t>
  </si>
  <si>
    <t>FN2492</t>
  </si>
  <si>
    <t>FN2493</t>
  </si>
  <si>
    <t>FN2495</t>
  </si>
  <si>
    <t>FN2496</t>
  </si>
  <si>
    <t>FN2497</t>
  </si>
  <si>
    <t>FN2498</t>
  </si>
  <si>
    <t>FN2499</t>
  </si>
  <si>
    <t>FN2500</t>
  </si>
  <si>
    <t>FN2529-S</t>
  </si>
  <si>
    <t>FN2530-S</t>
  </si>
  <si>
    <t>FN2531-S</t>
  </si>
  <si>
    <t>FN2532-S</t>
  </si>
  <si>
    <t>FN2533-S</t>
  </si>
  <si>
    <t>FN2534-S</t>
  </si>
  <si>
    <t>FN2535-S</t>
  </si>
  <si>
    <t>FN2536-S</t>
  </si>
  <si>
    <t>FN2537-S</t>
  </si>
  <si>
    <t>FN2538-S</t>
  </si>
  <si>
    <t>FN2540-S</t>
  </si>
  <si>
    <t>FN2541-S</t>
  </si>
  <si>
    <t>FN2261-S</t>
  </si>
  <si>
    <t>FN2274-S</t>
  </si>
  <si>
    <t>FN2275-S</t>
  </si>
  <si>
    <t>FN2278-S</t>
  </si>
  <si>
    <t>FN2279-S</t>
  </si>
  <si>
    <t>FN2280-S</t>
  </si>
  <si>
    <t>FN2281-S</t>
  </si>
  <si>
    <t>FN2282-S</t>
  </si>
  <si>
    <t>FN2283-S</t>
  </si>
  <si>
    <t>FN2284-S</t>
  </si>
  <si>
    <t>FN2285-S</t>
  </si>
  <si>
    <t>FN2286-S</t>
  </si>
  <si>
    <t>FN2288-S</t>
  </si>
  <si>
    <t>FN2289-S</t>
  </si>
  <si>
    <t>FN2290-S</t>
  </si>
  <si>
    <t>FN2291-S</t>
  </si>
  <si>
    <t>FN2292-S</t>
  </si>
  <si>
    <t>FN2293-S</t>
  </si>
  <si>
    <t>FN2295-S</t>
  </si>
  <si>
    <t>FN2296-S</t>
  </si>
  <si>
    <t>FN2297-S</t>
  </si>
  <si>
    <t>FN2298-S</t>
  </si>
  <si>
    <t>FN2299-S</t>
  </si>
  <si>
    <t>FN2300-S</t>
  </si>
  <si>
    <t>FN2301-S</t>
  </si>
  <si>
    <t>FN2302-S</t>
  </si>
  <si>
    <t>FN2304-S</t>
  </si>
  <si>
    <t>FN2305-S</t>
  </si>
  <si>
    <t>FN2309-S</t>
  </si>
  <si>
    <t>FN2310-S</t>
  </si>
  <si>
    <t>FN2311-S</t>
  </si>
  <si>
    <t>FN2312-S</t>
  </si>
  <si>
    <t>FN2313-S</t>
  </si>
  <si>
    <t>FN2314-S</t>
  </si>
  <si>
    <t>FN2315-S</t>
  </si>
  <si>
    <t>FN2316-S</t>
  </si>
  <si>
    <t>FN2317-S</t>
  </si>
  <si>
    <t>FN2318-S</t>
  </si>
  <si>
    <t>W789-3-3</t>
  </si>
  <si>
    <t>W500-4-7</t>
  </si>
  <si>
    <t>W552-1</t>
  </si>
  <si>
    <t>W596-1</t>
  </si>
  <si>
    <t>704-6</t>
  </si>
  <si>
    <t>W955</t>
  </si>
  <si>
    <t>FN1273-S</t>
  </si>
  <si>
    <t>FN1364-S</t>
  </si>
  <si>
    <t>FN138-S</t>
  </si>
  <si>
    <t>FN13-S</t>
  </si>
  <si>
    <t>FN91-S</t>
  </si>
  <si>
    <t>FN242-S</t>
  </si>
  <si>
    <t>FN270-S</t>
  </si>
  <si>
    <t>FN364-S</t>
  </si>
  <si>
    <t>FN553-S</t>
  </si>
  <si>
    <t>FN560-S</t>
  </si>
  <si>
    <t>FN564-S</t>
  </si>
  <si>
    <t>FN580-S</t>
  </si>
  <si>
    <t>FN601-S</t>
  </si>
  <si>
    <t>FN605-S</t>
  </si>
  <si>
    <t>FN633-S</t>
  </si>
  <si>
    <t>FN793-S</t>
  </si>
  <si>
    <t>FN835-S</t>
  </si>
  <si>
    <t>FN1142-S</t>
  </si>
  <si>
    <t>FN1601-S</t>
  </si>
  <si>
    <t>FN1635-S</t>
  </si>
  <si>
    <t>Group_2</t>
  </si>
  <si>
    <t>Group_1</t>
  </si>
  <si>
    <t>FN834-S</t>
  </si>
  <si>
    <t>FN1684-S</t>
  </si>
  <si>
    <t>FN2112-S</t>
  </si>
  <si>
    <t>FN2115-S</t>
  </si>
  <si>
    <t>FN2121-S</t>
  </si>
  <si>
    <t>FN2145-S</t>
  </si>
  <si>
    <t>FN2181-S</t>
  </si>
  <si>
    <t>FN2183-S</t>
  </si>
  <si>
    <t>FN2628-S</t>
  </si>
  <si>
    <t>FN2909-S</t>
  </si>
  <si>
    <t>FN2973-S</t>
  </si>
  <si>
    <t>FN2976-S</t>
  </si>
  <si>
    <t>FN3027-S</t>
  </si>
  <si>
    <t>FN3039-S</t>
  </si>
  <si>
    <t>FN3067-S</t>
  </si>
  <si>
    <t>FN3101-S</t>
  </si>
  <si>
    <t>N1-150-1</t>
  </si>
  <si>
    <t>N2-29a-1</t>
  </si>
  <si>
    <t>w475-4-2</t>
  </si>
  <si>
    <t>w481-5-1</t>
  </si>
  <si>
    <t>w60-2-13</t>
  </si>
  <si>
    <t>w786-4-1</t>
  </si>
  <si>
    <t>w788-1-1</t>
  </si>
  <si>
    <t>w822-5-1</t>
  </si>
  <si>
    <t>FN81-S</t>
  </si>
  <si>
    <t>FN900-S</t>
  </si>
  <si>
    <t>FN154-S</t>
  </si>
  <si>
    <t>FN52-S</t>
  </si>
  <si>
    <t>FN226-S</t>
  </si>
  <si>
    <t>FN264-S</t>
  </si>
  <si>
    <t>FN286-S</t>
  </si>
  <si>
    <t>FN298-S</t>
  </si>
  <si>
    <t>FN320-S</t>
  </si>
  <si>
    <t>FN321-S</t>
  </si>
  <si>
    <t>FN1135-S</t>
  </si>
  <si>
    <t>FN5-S</t>
  </si>
  <si>
    <t>Group_3</t>
  </si>
  <si>
    <t>FN15-S</t>
  </si>
  <si>
    <t>FN30-S</t>
  </si>
  <si>
    <t>FN31-S</t>
  </si>
  <si>
    <t>FN32-S</t>
  </si>
  <si>
    <t>FN44-S</t>
  </si>
  <si>
    <t>FN47-S</t>
  </si>
  <si>
    <t>FN49-S</t>
  </si>
  <si>
    <t>FN63-S</t>
  </si>
  <si>
    <t>FN87-S</t>
  </si>
  <si>
    <t>FN89-S</t>
  </si>
  <si>
    <t>FN105-S</t>
  </si>
  <si>
    <t>Group_4</t>
  </si>
  <si>
    <t>FN121-S</t>
  </si>
  <si>
    <t>FN127-S</t>
  </si>
  <si>
    <t>FN133-S</t>
  </si>
  <si>
    <t>FN145-S</t>
  </si>
  <si>
    <t>FN150-S</t>
  </si>
  <si>
    <t>FN155-S</t>
  </si>
  <si>
    <t>FN158-S</t>
  </si>
  <si>
    <t>FN160-S</t>
  </si>
  <si>
    <t>FN164-S</t>
  </si>
  <si>
    <t>FN165-S</t>
  </si>
  <si>
    <t>FN166-S</t>
  </si>
  <si>
    <t>FN168-S</t>
  </si>
  <si>
    <t>FN169-S</t>
  </si>
  <si>
    <t>FN174-S</t>
  </si>
  <si>
    <t>Group_5</t>
  </si>
  <si>
    <t>FN195-S</t>
  </si>
  <si>
    <t>FN200-S</t>
  </si>
  <si>
    <t>FN202-S</t>
  </si>
  <si>
    <t>FN203-S</t>
  </si>
  <si>
    <t>FN204-S</t>
  </si>
  <si>
    <t>FN208-S</t>
  </si>
  <si>
    <t>FN211-S</t>
  </si>
  <si>
    <t>FN217-S</t>
  </si>
  <si>
    <t>FN220-S</t>
  </si>
  <si>
    <t>FN232-S</t>
  </si>
  <si>
    <t>FN236-S</t>
  </si>
  <si>
    <t>FN240-S</t>
  </si>
  <si>
    <t>FN262-S</t>
  </si>
  <si>
    <t>FN266-S</t>
  </si>
  <si>
    <t>FN272-S</t>
  </si>
  <si>
    <t>FN274-S</t>
  </si>
  <si>
    <t>FN277-S</t>
  </si>
  <si>
    <t>FN278-S</t>
  </si>
  <si>
    <t>FN279-S</t>
  </si>
  <si>
    <t>FN280-S</t>
  </si>
  <si>
    <t>FN282-S</t>
  </si>
  <si>
    <t>FN283-S</t>
  </si>
  <si>
    <t>FN284-S</t>
  </si>
  <si>
    <t>FN287-S</t>
  </si>
  <si>
    <t>FN290-S</t>
  </si>
  <si>
    <t>FN294-S</t>
  </si>
  <si>
    <t>FN299-S</t>
  </si>
  <si>
    <t>Group_6</t>
  </si>
  <si>
    <t>FN303-S</t>
  </si>
  <si>
    <t>FN305-S</t>
  </si>
  <si>
    <t>FN308-S</t>
  </si>
  <si>
    <t>FN310-S</t>
  </si>
  <si>
    <t>FN311-S</t>
  </si>
  <si>
    <t>FN312-S</t>
  </si>
  <si>
    <t>FN317-S</t>
  </si>
  <si>
    <t>FN323-S</t>
  </si>
  <si>
    <t>FN326-S</t>
  </si>
  <si>
    <t>FN331-S</t>
  </si>
  <si>
    <t>FN334-S</t>
  </si>
  <si>
    <t>FN335-S</t>
  </si>
  <si>
    <t>FN337-S</t>
  </si>
  <si>
    <t>FN346-S</t>
  </si>
  <si>
    <t>FN350-S</t>
  </si>
  <si>
    <t>FN357-S</t>
  </si>
  <si>
    <t>FN367-S</t>
  </si>
  <si>
    <t>FN369-S</t>
  </si>
  <si>
    <t>FN371-S</t>
  </si>
  <si>
    <t>FN372-S</t>
  </si>
  <si>
    <t>FN382-S</t>
  </si>
  <si>
    <t>FN389-S</t>
  </si>
  <si>
    <t>FN390-S</t>
  </si>
  <si>
    <t>FN392-S</t>
  </si>
  <si>
    <t>FN393-S</t>
  </si>
  <si>
    <t>FN397-S</t>
  </si>
  <si>
    <t>FN400-S</t>
  </si>
  <si>
    <t>FN403-S</t>
  </si>
  <si>
    <t>FN409-S</t>
  </si>
  <si>
    <t>Group_7</t>
  </si>
  <si>
    <t>FN513-S</t>
  </si>
  <si>
    <t>Group_8</t>
  </si>
  <si>
    <t>FN599-S</t>
  </si>
  <si>
    <t>Group_9</t>
  </si>
  <si>
    <t>FN783-S</t>
  </si>
  <si>
    <t>FN792-S</t>
  </si>
  <si>
    <t>FN814-S</t>
  </si>
  <si>
    <t>FN828-S</t>
  </si>
  <si>
    <t>FN829-S</t>
  </si>
  <si>
    <t>FN840-S</t>
  </si>
  <si>
    <t>Group_10</t>
  </si>
  <si>
    <t>FN881-S</t>
  </si>
  <si>
    <t>FN908-S</t>
  </si>
  <si>
    <t>FN919-S</t>
  </si>
  <si>
    <t>Group_11</t>
  </si>
  <si>
    <t>FN2177-S</t>
  </si>
  <si>
    <t>Group_15</t>
  </si>
  <si>
    <t>Group_20</t>
  </si>
  <si>
    <t>Group_21</t>
  </si>
  <si>
    <t>Group_22</t>
  </si>
  <si>
    <t>Group_23</t>
  </si>
  <si>
    <t>Group_24</t>
  </si>
  <si>
    <t>Group_25</t>
  </si>
  <si>
    <t>Group_26</t>
  </si>
  <si>
    <t>Group_27</t>
  </si>
  <si>
    <t>FN1978-S</t>
  </si>
  <si>
    <t>FN1981-S</t>
  </si>
  <si>
    <t>FN1982-S</t>
  </si>
  <si>
    <t>FN1983-S</t>
  </si>
  <si>
    <t>FN1984-S</t>
  </si>
  <si>
    <t>FN1985-S</t>
  </si>
  <si>
    <t>FN1989-S</t>
  </si>
  <si>
    <t>FN1990-S</t>
  </si>
  <si>
    <t>FN1994-S</t>
  </si>
  <si>
    <t>FN1995-S</t>
  </si>
  <si>
    <t>FN1997-S</t>
  </si>
  <si>
    <t>FN1998-S</t>
  </si>
  <si>
    <t>FN1999-S</t>
  </si>
  <si>
    <t>FN2001-S</t>
  </si>
  <si>
    <t>FN2007-S</t>
  </si>
  <si>
    <t>FN2009-S</t>
  </si>
  <si>
    <t>FN2016-S</t>
  </si>
  <si>
    <t>FN2021-S</t>
  </si>
  <si>
    <t>FN2024-S</t>
  </si>
  <si>
    <t>FN2042-S</t>
  </si>
  <si>
    <t>FN2044-S</t>
  </si>
  <si>
    <t>FN2046-S</t>
  </si>
  <si>
    <t>FN2047-S</t>
  </si>
  <si>
    <t>FN2048-S</t>
  </si>
  <si>
    <t>FN2052-S</t>
  </si>
  <si>
    <t>FN2053-S</t>
  </si>
  <si>
    <t>FN2055-S</t>
  </si>
  <si>
    <t>FN2056-S</t>
  </si>
  <si>
    <t>FN2059-S</t>
  </si>
  <si>
    <t>FN2065-S</t>
  </si>
  <si>
    <t>Group_28</t>
  </si>
  <si>
    <t>Group_34</t>
  </si>
  <si>
    <t>Group_35</t>
  </si>
  <si>
    <t>Group_36</t>
  </si>
  <si>
    <t>Group_37</t>
  </si>
  <si>
    <t>Group_38</t>
  </si>
  <si>
    <t>Group_39</t>
  </si>
  <si>
    <t>Days to heading compared to group average in percentage</t>
  </si>
  <si>
    <t>Percentage</t>
  </si>
  <si>
    <t>Albino and Normal</t>
  </si>
  <si>
    <t>6.67% Albino</t>
  </si>
  <si>
    <t>13.33% Albino</t>
  </si>
  <si>
    <t>20% Albino</t>
  </si>
  <si>
    <t>30.76% Albino</t>
  </si>
  <si>
    <t>26.67% Albino</t>
  </si>
  <si>
    <t>40% Albino</t>
  </si>
  <si>
    <t>46.67% Albino</t>
  </si>
  <si>
    <t>FN-177</t>
  </si>
  <si>
    <t>W246-5-1</t>
  </si>
  <si>
    <t>FN-13</t>
  </si>
  <si>
    <t>FN-9</t>
  </si>
  <si>
    <t>FN-313</t>
  </si>
  <si>
    <t>FN-289</t>
  </si>
  <si>
    <t>FN-4</t>
  </si>
  <si>
    <t>FN-79</t>
  </si>
  <si>
    <t>FN-96</t>
  </si>
  <si>
    <t>FN-98</t>
  </si>
  <si>
    <t>FN-100</t>
  </si>
  <si>
    <t>FN-101</t>
  </si>
  <si>
    <t>FN-362</t>
  </si>
  <si>
    <t>FN-83</t>
  </si>
  <si>
    <t>FN-58</t>
  </si>
  <si>
    <t>FN-2</t>
  </si>
  <si>
    <t>FN-257</t>
  </si>
  <si>
    <t>FN-99</t>
  </si>
  <si>
    <t>FN-6</t>
  </si>
  <si>
    <t>FN-1</t>
  </si>
  <si>
    <t>FN-341</t>
  </si>
  <si>
    <t>FN-379</t>
  </si>
  <si>
    <t>FN-97</t>
  </si>
  <si>
    <t>FN1535-S</t>
  </si>
  <si>
    <t>FN2596-S</t>
  </si>
  <si>
    <t>FN463-S</t>
  </si>
  <si>
    <t>FN1727-S</t>
  </si>
  <si>
    <t>FN448-S</t>
  </si>
  <si>
    <t>FN1299-S</t>
  </si>
  <si>
    <t>FN498-S</t>
  </si>
  <si>
    <t>FN820-S</t>
  </si>
  <si>
    <t>FN414-S</t>
  </si>
  <si>
    <t>FN1327-S</t>
  </si>
  <si>
    <t>FN1297-S</t>
  </si>
  <si>
    <t>FN1271-S</t>
  </si>
  <si>
    <t>FN1429-S</t>
  </si>
  <si>
    <t>FN1316-S</t>
  </si>
  <si>
    <t>FN1442-S</t>
  </si>
  <si>
    <t>FN1307-S</t>
  </si>
  <si>
    <t>FN360-S</t>
  </si>
  <si>
    <t>FN1606-S</t>
  </si>
  <si>
    <t>FN817-S</t>
  </si>
  <si>
    <t>FN1206-S</t>
  </si>
  <si>
    <t>FN723-S</t>
  </si>
  <si>
    <t>FN408-S</t>
  </si>
  <si>
    <t>FN1735-S</t>
  </si>
  <si>
    <t>FN1278-S</t>
  </si>
  <si>
    <t>FN1266-S</t>
  </si>
  <si>
    <t>FN883-S</t>
  </si>
  <si>
    <t>FN1279-S</t>
  </si>
  <si>
    <t>FN1085-S</t>
  </si>
  <si>
    <t>FN1110-S</t>
  </si>
  <si>
    <t>FN2141-S</t>
  </si>
  <si>
    <t>FN1076-S</t>
  </si>
  <si>
    <t>FN1251-S</t>
  </si>
  <si>
    <t>FN791-S</t>
  </si>
  <si>
    <t>FN801-S</t>
  </si>
  <si>
    <t>FN1153-S</t>
  </si>
  <si>
    <t>FN837-S</t>
  </si>
  <si>
    <t>FN1124-S</t>
  </si>
  <si>
    <t>FN2106-S</t>
  </si>
  <si>
    <t>FN957-S</t>
  </si>
  <si>
    <t>FN1060-S</t>
  </si>
  <si>
    <t>FN1265-S</t>
  </si>
  <si>
    <t>FN343-S</t>
  </si>
  <si>
    <t>FN2749-S</t>
  </si>
  <si>
    <t>FN-95</t>
  </si>
  <si>
    <t>w949-1</t>
  </si>
  <si>
    <t>FN1637-S</t>
  </si>
  <si>
    <t>#4_Panicle (g)</t>
  </si>
  <si>
    <t>#5_Panicle (g)</t>
  </si>
  <si>
    <t>#6_Panicle (g)</t>
  </si>
  <si>
    <t>#4_Panicle</t>
  </si>
  <si>
    <t>#5_Panicle</t>
  </si>
  <si>
    <t>#6_Panicle</t>
  </si>
  <si>
    <t>FN13-S-P</t>
  </si>
  <si>
    <t>#7_Plant (cm)</t>
  </si>
  <si>
    <t>#8_Plant (cm)</t>
  </si>
  <si>
    <t>#9_Plant (cm)</t>
  </si>
  <si>
    <t>#10_Plant (cm)</t>
  </si>
  <si>
    <t>#11_Plant (cm)</t>
  </si>
  <si>
    <t>#12_Plant (cm)</t>
  </si>
  <si>
    <t>Final results</t>
  </si>
  <si>
    <t>TO:0000326 (Leaf Color) = Albino and Normal (6.67% Albino)</t>
  </si>
  <si>
    <t>TO:0000326 (Leaf Color) = Albino and Normal (13.33% Albino)</t>
  </si>
  <si>
    <t>TO:0000326 (Leaf Color) = Albino and Normal (20% Albino)</t>
  </si>
  <si>
    <t>TO:0000326 (Leaf Color) = Albino and Normal (30.76% Albino)</t>
  </si>
  <si>
    <t>TO:0000326 (Leaf Color) = Albino and Normal (26.67% Albino)</t>
  </si>
  <si>
    <t>TO:0000326 (Leaf Color) = Albino and Normal (40% Albino)</t>
  </si>
  <si>
    <t>TO:0000326 (Leaf Color) = Albino and Normal (46.67% Albino)</t>
  </si>
  <si>
    <t>TO:0000326 (Leaf Color) = Normal</t>
  </si>
  <si>
    <t>does not exist</t>
  </si>
  <si>
    <t>M2</t>
  </si>
  <si>
    <t>M2-SOS</t>
  </si>
  <si>
    <t>TO:0000445 (Seed Number) = Low (Between 25% and 74%)</t>
  </si>
  <si>
    <t>TO:0000445 (Seed Number) = Normal (Between 75% and 125% )</t>
  </si>
  <si>
    <t>Low (Between 25% and 74%)</t>
  </si>
  <si>
    <t>High (Between 126% and 175%)</t>
  </si>
  <si>
    <t>Normal (Between 75% and 125%)</t>
  </si>
  <si>
    <t>Avarage full seeds</t>
  </si>
  <si>
    <t>Avarage Empty seeds</t>
  </si>
  <si>
    <t>Low (Between 25% and 75%)</t>
  </si>
  <si>
    <t>Very Low (Below 24%)</t>
  </si>
  <si>
    <t>FN1449</t>
  </si>
  <si>
    <t>FN1568</t>
  </si>
  <si>
    <t>FN1655</t>
  </si>
  <si>
    <t>FN-39</t>
  </si>
  <si>
    <t>FN-50</t>
  </si>
  <si>
    <t>FN-57</t>
  </si>
  <si>
    <t>FN-60</t>
  </si>
  <si>
    <t>FN-185</t>
  </si>
  <si>
    <t>FN-304</t>
  </si>
  <si>
    <t>FN-327</t>
  </si>
  <si>
    <t>FN260-S</t>
  </si>
  <si>
    <t>FN552-S</t>
  </si>
  <si>
    <t>FN554-S</t>
  </si>
  <si>
    <t>FN882-S</t>
  </si>
  <si>
    <t>FN886-S</t>
  </si>
  <si>
    <t>FN930-S</t>
  </si>
  <si>
    <t>FN951-S</t>
  </si>
  <si>
    <t>FN1315-S</t>
  </si>
  <si>
    <t>FN1381-S</t>
  </si>
  <si>
    <t>TO:0000639 (Seed fertility) = Normal (Between 75% and 125%)</t>
  </si>
  <si>
    <t>TO:0000639 (Seed fertility) = Low (Between 25% and 74%)</t>
  </si>
  <si>
    <t>TO:0000639 (Seed fertility) = Very Low (Below 24%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</si>
</sst>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;[Red]0.00"/>
    <numFmt numFmtId="165" formatCode="0.0"/>
    <numFmt numFmtId="166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5" borderId="0" xfId="0" applyFill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0" xfId="0" applyFont="1"/>
    <xf numFmtId="14" fontId="0" fillId="0" borderId="1" xfId="0" applyNumberFormat="1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6" fontId="0" fillId="0" borderId="1" xfId="1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8" fillId="4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0" xfId="0" applyFill="1"/>
    <xf numFmtId="14" fontId="0" fillId="0" borderId="1" xfId="0" applyNumberForma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1" xfId="0" applyFill="1" applyBorder="1"/>
    <xf numFmtId="14" fontId="6" fillId="0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10" fontId="0" fillId="8" borderId="1" xfId="0" applyNumberForma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9" fontId="5" fillId="8" borderId="1" xfId="0" applyNumberFormat="1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0" fillId="0" borderId="1" xfId="0" applyBorder="1"/>
    <xf numFmtId="0" fontId="10" fillId="0" borderId="4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9" borderId="1" xfId="0" applyFill="1" applyBorder="1"/>
    <xf numFmtId="0" fontId="0" fillId="9" borderId="0" xfId="0" applyFill="1"/>
    <xf numFmtId="165" fontId="0" fillId="9" borderId="1" xfId="1" applyNumberFormat="1" applyFont="1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0" borderId="0" xfId="0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10" fontId="0" fillId="0" borderId="1" xfId="0" applyNumberFormat="1" applyBorder="1"/>
  </cellXfs>
  <cellStyles count="2">
    <cellStyle name="Normal" xfId="0" builtinId="0"/>
    <cellStyle name="Percent" xfId="1" builtinId="5"/>
  </cellStyles>
  <dxfs count="1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38100</xdr:colOff>
      <xdr:row>9</xdr:row>
      <xdr:rowOff>180975</xdr:rowOff>
    </xdr:from>
    <xdr:ext cx="11943398" cy="953466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7D8D58CF-BEE5-4AA4-B79E-896A0108AFBD}"/>
            </a:ext>
          </a:extLst>
        </xdr:cNvPr>
        <xdr:cNvSpPr txBox="1"/>
      </xdr:nvSpPr>
      <xdr:spPr>
        <a:xfrm>
          <a:off x="15773400" y="1895475"/>
          <a:ext cx="11943398" cy="953466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TO:0000326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Term Name: leaf color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Definition: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vascular leaf anatomy and morphology trait (TO:0000748) which is associated with the color of leaf (PO:0025034).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/>
            <a:t>https://archive.gramene.org/db/ontology/search?query=TO%3A0000326&amp;vocabulary=ontology.plant_ontology&amp;search_box_name=query&amp;search_box_id=ontology_search_for&amp;x=8&amp;y=5&amp;ontology_type=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409575</xdr:colOff>
      <xdr:row>13</xdr:row>
      <xdr:rowOff>15875</xdr:rowOff>
    </xdr:from>
    <xdr:ext cx="2105513" cy="953466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35FDFA97-CFF7-44B0-AC44-CE6C2C44AA6F}"/>
            </a:ext>
          </a:extLst>
        </xdr:cNvPr>
        <xdr:cNvSpPr txBox="1"/>
      </xdr:nvSpPr>
      <xdr:spPr>
        <a:xfrm>
          <a:off x="17110075" y="2492375"/>
          <a:ext cx="2105513" cy="953466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Very High: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Equal or above 176%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>
            <a:effectLst/>
          </a:endParaRPr>
        </a:p>
        <a:p>
          <a:r>
            <a:rPr 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High:</a:t>
          </a:r>
          <a:r>
            <a:rPr lang="en-US" b="1"/>
            <a:t> 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Between 126% and 175%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/>
        </a:p>
        <a:p>
          <a:r>
            <a:rPr 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Normal:</a:t>
          </a:r>
          <a:r>
            <a:rPr lang="en-US" b="1"/>
            <a:t>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Between 75% and 125%</a:t>
          </a:r>
          <a:r>
            <a:rPr lang="en-US"/>
            <a:t> </a:t>
          </a:r>
        </a:p>
        <a:p>
          <a:r>
            <a:rPr 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Low:</a:t>
          </a:r>
          <a:r>
            <a:rPr lang="en-US" b="1"/>
            <a:t>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Between 25% and 74%</a:t>
          </a:r>
          <a:r>
            <a:rPr lang="en-US"/>
            <a:t> </a:t>
          </a:r>
        </a:p>
        <a:p>
          <a:r>
            <a:rPr 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Very Low:</a:t>
          </a:r>
          <a:r>
            <a:rPr lang="en-US" b="1"/>
            <a:t>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Below 24%</a:t>
          </a:r>
          <a:r>
            <a:rPr lang="en-US"/>
            <a:t> </a:t>
          </a:r>
          <a:endParaRPr lang="en-US" sz="1100"/>
        </a:p>
      </xdr:txBody>
    </xdr:sp>
    <xdr:clientData/>
  </xdr:oneCellAnchor>
  <xdr:oneCellAnchor>
    <xdr:from>
      <xdr:col>15</xdr:col>
      <xdr:colOff>346075</xdr:colOff>
      <xdr:row>4</xdr:row>
      <xdr:rowOff>152400</xdr:rowOff>
    </xdr:from>
    <xdr:ext cx="4910319" cy="953466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16E351E-B671-45FD-92AB-0B9FAE9F9DF7}"/>
            </a:ext>
          </a:extLst>
        </xdr:cNvPr>
        <xdr:cNvSpPr txBox="1"/>
      </xdr:nvSpPr>
      <xdr:spPr>
        <a:xfrm>
          <a:off x="17046575" y="914400"/>
          <a:ext cx="4910319" cy="953466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TO:0000014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Term Name: panicle weight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Definition: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Average weight of the panicle from the plants or tillers in a given study.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/>
            <a:t>https://archive.gramene.org/db/ontology/search?id=TO:0000014</a:t>
          </a:r>
        </a:p>
      </xdr:txBody>
    </xdr:sp>
    <xdr:clientData/>
  </xdr:oneCellAnchor>
  <xdr:oneCellAnchor>
    <xdr:from>
      <xdr:col>19</xdr:col>
      <xdr:colOff>22225</xdr:colOff>
      <xdr:row>15</xdr:row>
      <xdr:rowOff>41275</xdr:rowOff>
    </xdr:from>
    <xdr:ext cx="2206951" cy="436786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98007119-15F7-4164-8D7D-68EFF3E4C451}"/>
            </a:ext>
          </a:extLst>
        </xdr:cNvPr>
        <xdr:cNvSpPr txBox="1"/>
      </xdr:nvSpPr>
      <xdr:spPr>
        <a:xfrm>
          <a:off x="19516725" y="2898775"/>
          <a:ext cx="2206951" cy="436786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(Line average panicle weight) * 100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KitaakeX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average panicle weight</a:t>
          </a:r>
          <a:endParaRPr lang="en-US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476250</xdr:colOff>
      <xdr:row>2</xdr:row>
      <xdr:rowOff>38100</xdr:rowOff>
    </xdr:from>
    <xdr:ext cx="2105513" cy="953466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C9CD922-D892-1D4D-B347-2235EDA65584}"/>
            </a:ext>
          </a:extLst>
        </xdr:cNvPr>
        <xdr:cNvSpPr txBox="1"/>
      </xdr:nvSpPr>
      <xdr:spPr>
        <a:xfrm>
          <a:off x="26752550" y="419100"/>
          <a:ext cx="2105513" cy="953466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Very High: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Equal or above 176%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>
            <a:effectLst/>
          </a:endParaRPr>
        </a:p>
        <a:p>
          <a:r>
            <a:rPr 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High:</a:t>
          </a:r>
          <a:r>
            <a:rPr lang="en-US" b="1"/>
            <a:t> 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Between 126% and 175%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/>
        </a:p>
        <a:p>
          <a:r>
            <a:rPr 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Normal:</a:t>
          </a:r>
          <a:r>
            <a:rPr lang="en-US" b="1"/>
            <a:t>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Between 75% and 125%</a:t>
          </a:r>
          <a:r>
            <a:rPr lang="en-US"/>
            <a:t> </a:t>
          </a:r>
        </a:p>
        <a:p>
          <a:r>
            <a:rPr 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Low:</a:t>
          </a:r>
          <a:r>
            <a:rPr lang="en-US" b="1"/>
            <a:t>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Between 25% and 74%</a:t>
          </a:r>
          <a:r>
            <a:rPr lang="en-US"/>
            <a:t> </a:t>
          </a:r>
        </a:p>
        <a:p>
          <a:r>
            <a:rPr 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Very Low:</a:t>
          </a:r>
          <a:r>
            <a:rPr lang="en-US" b="1"/>
            <a:t>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Below 24%</a:t>
          </a:r>
          <a:r>
            <a:rPr lang="en-US"/>
            <a:t> </a:t>
          </a:r>
          <a:endParaRPr lang="en-US" sz="1100"/>
        </a:p>
      </xdr:txBody>
    </xdr:sp>
    <xdr:clientData/>
  </xdr:oneCellAnchor>
  <xdr:oneCellAnchor>
    <xdr:from>
      <xdr:col>24</xdr:col>
      <xdr:colOff>419100</xdr:colOff>
      <xdr:row>7</xdr:row>
      <xdr:rowOff>120650</xdr:rowOff>
    </xdr:from>
    <xdr:ext cx="2545825" cy="609013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9D0D0080-118F-F044-A1C8-F8EE53AA65BF}"/>
            </a:ext>
          </a:extLst>
        </xdr:cNvPr>
        <xdr:cNvSpPr txBox="1"/>
      </xdr:nvSpPr>
      <xdr:spPr>
        <a:xfrm>
          <a:off x="26695400" y="1454150"/>
          <a:ext cx="2545825" cy="60901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TO:0000639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Preferred Name: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seed fertility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Definition: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percent seed fertility (related)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24</xdr:col>
      <xdr:colOff>485775</xdr:colOff>
      <xdr:row>11</xdr:row>
      <xdr:rowOff>73025</xdr:rowOff>
    </xdr:from>
    <xdr:ext cx="5978624" cy="609013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A6CE8832-6BF8-D14C-82CD-A04F69E0642E}"/>
            </a:ext>
          </a:extLst>
        </xdr:cNvPr>
        <xdr:cNvSpPr txBox="1"/>
      </xdr:nvSpPr>
      <xdr:spPr>
        <a:xfrm>
          <a:off x="26762075" y="2168525"/>
          <a:ext cx="5978624" cy="60901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TO:0000436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Preferred Name: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spikelet sterility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Definition: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Determined by counting the filled and unfilled spikelets of the bagged grass inflorescence.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25</xdr:col>
      <xdr:colOff>108349</xdr:colOff>
      <xdr:row>15</xdr:row>
      <xdr:rowOff>161925</xdr:rowOff>
    </xdr:from>
    <xdr:ext cx="2098203" cy="436786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FC1E52B0-6E6A-E943-BA7B-794F3599DF62}"/>
            </a:ext>
          </a:extLst>
        </xdr:cNvPr>
        <xdr:cNvSpPr txBox="1"/>
      </xdr:nvSpPr>
      <xdr:spPr>
        <a:xfrm>
          <a:off x="27083149" y="3019425"/>
          <a:ext cx="2098203" cy="436786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(Line average empty seeds) * 100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KitaakeX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average empty seeds</a:t>
          </a:r>
          <a:endParaRPr lang="en-US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142875</xdr:colOff>
      <xdr:row>4</xdr:row>
      <xdr:rowOff>158750</xdr:rowOff>
    </xdr:from>
    <xdr:ext cx="2105513" cy="953466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396CFCF0-A3F6-4044-BC99-4BE9655E5306}"/>
            </a:ext>
          </a:extLst>
        </xdr:cNvPr>
        <xdr:cNvSpPr txBox="1"/>
      </xdr:nvSpPr>
      <xdr:spPr>
        <a:xfrm>
          <a:off x="31346775" y="920750"/>
          <a:ext cx="2105513" cy="953466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Very High: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Equal or above 176%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>
            <a:effectLst/>
          </a:endParaRPr>
        </a:p>
        <a:p>
          <a:r>
            <a:rPr 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High:</a:t>
          </a:r>
          <a:r>
            <a:rPr lang="en-US" b="1"/>
            <a:t> 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Between 126% and 175%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/>
        </a:p>
        <a:p>
          <a:r>
            <a:rPr 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Normal:</a:t>
          </a:r>
          <a:r>
            <a:rPr lang="en-US" b="1"/>
            <a:t>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Between 75% and 125%</a:t>
          </a:r>
          <a:r>
            <a:rPr lang="en-US"/>
            <a:t> </a:t>
          </a:r>
        </a:p>
        <a:p>
          <a:r>
            <a:rPr 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Short:</a:t>
          </a:r>
          <a:r>
            <a:rPr lang="en-US" b="1"/>
            <a:t>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Between 25% and 74%</a:t>
          </a:r>
          <a:r>
            <a:rPr lang="en-US"/>
            <a:t> </a:t>
          </a:r>
        </a:p>
        <a:p>
          <a:r>
            <a:rPr 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Very Short:</a:t>
          </a:r>
          <a:r>
            <a:rPr lang="en-US" b="1"/>
            <a:t>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Below 24%</a:t>
          </a:r>
          <a:r>
            <a:rPr lang="en-US"/>
            <a:t> </a:t>
          </a:r>
          <a:endParaRPr lang="en-US" sz="1100"/>
        </a:p>
      </xdr:txBody>
    </xdr:sp>
    <xdr:clientData/>
  </xdr:oneCellAnchor>
  <xdr:oneCellAnchor>
    <xdr:from>
      <xdr:col>27</xdr:col>
      <xdr:colOff>28575</xdr:colOff>
      <xdr:row>10</xdr:row>
      <xdr:rowOff>0</xdr:rowOff>
    </xdr:from>
    <xdr:ext cx="6856044" cy="953466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EB63FB0C-75BF-4167-AC8C-CB71541BBF07}"/>
            </a:ext>
          </a:extLst>
        </xdr:cNvPr>
        <xdr:cNvSpPr txBox="1"/>
      </xdr:nvSpPr>
      <xdr:spPr>
        <a:xfrm>
          <a:off x="31232475" y="1905000"/>
          <a:ext cx="6856044" cy="953466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TO:0000207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Term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Name: 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plant height</a:t>
          </a:r>
          <a:endParaRPr lang="en-US" sz="11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Definition: 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stature and vigor trait (TO:0000133) which is associated with the height of a whole plant (PO:0000003).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/>
            <a:t>https://archive.gramene.org/db/ontology/search?id=TO:0000207</a:t>
          </a:r>
        </a:p>
      </xdr:txBody>
    </xdr:sp>
    <xdr:clientData/>
  </xdr:oneCellAnchor>
  <xdr:oneCellAnchor>
    <xdr:from>
      <xdr:col>27</xdr:col>
      <xdr:colOff>162530</xdr:colOff>
      <xdr:row>16</xdr:row>
      <xdr:rowOff>3175</xdr:rowOff>
    </xdr:from>
    <xdr:ext cx="2065245" cy="436786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69C3111D-AD6D-4940-9833-4FF46605F303}"/>
            </a:ext>
          </a:extLst>
        </xdr:cNvPr>
        <xdr:cNvSpPr txBox="1"/>
      </xdr:nvSpPr>
      <xdr:spPr>
        <a:xfrm>
          <a:off x="31366430" y="3051175"/>
          <a:ext cx="2065245" cy="436786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(Line average plant height) * 100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KitaakeX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average plant height</a:t>
          </a:r>
          <a:endParaRPr lang="en-US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596900</xdr:colOff>
      <xdr:row>3</xdr:row>
      <xdr:rowOff>38100</xdr:rowOff>
    </xdr:from>
    <xdr:ext cx="2105513" cy="953466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1AB25968-F9E9-4134-8640-BD407AF1F9DA}"/>
            </a:ext>
          </a:extLst>
        </xdr:cNvPr>
        <xdr:cNvSpPr txBox="1"/>
      </xdr:nvSpPr>
      <xdr:spPr>
        <a:xfrm>
          <a:off x="22110700" y="609600"/>
          <a:ext cx="2105513" cy="953466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Very High: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Equal or above 176%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>
            <a:effectLst/>
          </a:endParaRPr>
        </a:p>
        <a:p>
          <a:r>
            <a:rPr 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High:</a:t>
          </a:r>
          <a:r>
            <a:rPr lang="en-US" b="1"/>
            <a:t> 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Between 126% and 175%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/>
        </a:p>
        <a:p>
          <a:r>
            <a:rPr 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Normal:</a:t>
          </a:r>
          <a:r>
            <a:rPr lang="en-US" b="1"/>
            <a:t>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Between 75% and 125%</a:t>
          </a:r>
          <a:r>
            <a:rPr lang="en-US"/>
            <a:t> </a:t>
          </a:r>
        </a:p>
        <a:p>
          <a:r>
            <a:rPr 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Low:</a:t>
          </a:r>
          <a:r>
            <a:rPr lang="en-US" b="1"/>
            <a:t>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Between 25% and 74%</a:t>
          </a:r>
          <a:r>
            <a:rPr lang="en-US"/>
            <a:t> </a:t>
          </a:r>
        </a:p>
        <a:p>
          <a:r>
            <a:rPr 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Very Low:</a:t>
          </a:r>
          <a:r>
            <a:rPr lang="en-US" b="1"/>
            <a:t>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Below 24%</a:t>
          </a:r>
          <a:r>
            <a:rPr lang="en-US"/>
            <a:t> </a:t>
          </a:r>
          <a:endParaRPr lang="en-US" sz="1100"/>
        </a:p>
      </xdr:txBody>
    </xdr:sp>
    <xdr:clientData/>
  </xdr:oneCellAnchor>
  <xdr:oneCellAnchor>
    <xdr:from>
      <xdr:col>20</xdr:col>
      <xdr:colOff>130175</xdr:colOff>
      <xdr:row>9</xdr:row>
      <xdr:rowOff>139700</xdr:rowOff>
    </xdr:from>
    <xdr:ext cx="11836510" cy="953466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223CF87B-A23C-4BF0-8D68-3A5D3D245972}"/>
            </a:ext>
          </a:extLst>
        </xdr:cNvPr>
        <xdr:cNvSpPr txBox="1"/>
      </xdr:nvSpPr>
      <xdr:spPr>
        <a:xfrm>
          <a:off x="21643975" y="1854200"/>
          <a:ext cx="11836510" cy="953466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TO:0000445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Term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Name: 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seed number</a:t>
          </a:r>
          <a:endParaRPr lang="en-US" sz="11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Definition: 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seed yield (TO:0000905) trait which is associated with the number of seeds (PO:0009010) in the fruit (PO:0009001) or those sampled from a given inflorescence (PO:0009049) in a grass plant.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/>
            <a:t>https://archive.gramene.org/db/ontology/search?id=TO:0000445</a:t>
          </a:r>
        </a:p>
      </xdr:txBody>
    </xdr:sp>
    <xdr:clientData/>
  </xdr:oneCellAnchor>
  <xdr:oneCellAnchor>
    <xdr:from>
      <xdr:col>21</xdr:col>
      <xdr:colOff>576934</xdr:colOff>
      <xdr:row>17</xdr:row>
      <xdr:rowOff>152400</xdr:rowOff>
    </xdr:from>
    <xdr:ext cx="2333780" cy="436786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2BFE3508-2FA7-49AF-9EEB-55BD46DA437B}"/>
            </a:ext>
          </a:extLst>
        </xdr:cNvPr>
        <xdr:cNvSpPr txBox="1"/>
      </xdr:nvSpPr>
      <xdr:spPr>
        <a:xfrm>
          <a:off x="22789234" y="3390900"/>
          <a:ext cx="2333780" cy="436786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(Line average number of seeds) * 100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KitaakeX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average number of seeds</a:t>
          </a:r>
          <a:endParaRPr lang="en-US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568325</xdr:colOff>
      <xdr:row>4</xdr:row>
      <xdr:rowOff>34925</xdr:rowOff>
    </xdr:from>
    <xdr:ext cx="2105513" cy="953466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3DC3ECCC-6224-4929-A411-EC764EAACECF}"/>
            </a:ext>
          </a:extLst>
        </xdr:cNvPr>
        <xdr:cNvSpPr txBox="1"/>
      </xdr:nvSpPr>
      <xdr:spPr>
        <a:xfrm>
          <a:off x="40814625" y="796925"/>
          <a:ext cx="2105513" cy="953466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Very Early: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Equal or above 176%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>
            <a:effectLst/>
          </a:endParaRPr>
        </a:p>
        <a:p>
          <a:r>
            <a:rPr 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Early:</a:t>
          </a:r>
          <a:r>
            <a:rPr lang="en-US" b="1"/>
            <a:t> 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Between 126% and 175%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/>
        </a:p>
        <a:p>
          <a:r>
            <a:rPr 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Normal:</a:t>
          </a:r>
          <a:r>
            <a:rPr lang="en-US" b="1"/>
            <a:t>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Between 75% and 125%</a:t>
          </a:r>
          <a:r>
            <a:rPr lang="en-US"/>
            <a:t> </a:t>
          </a:r>
        </a:p>
        <a:p>
          <a:r>
            <a:rPr 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Later:</a:t>
          </a:r>
          <a:r>
            <a:rPr lang="en-US" b="1"/>
            <a:t>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Between 25% and 74%</a:t>
          </a:r>
          <a:r>
            <a:rPr lang="en-US"/>
            <a:t> </a:t>
          </a:r>
        </a:p>
        <a:p>
          <a:r>
            <a:rPr 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Very later:</a:t>
          </a:r>
          <a:r>
            <a:rPr lang="en-US" b="1"/>
            <a:t>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Below 24%</a:t>
          </a:r>
          <a:r>
            <a:rPr lang="en-US"/>
            <a:t> </a:t>
          </a:r>
          <a:endParaRPr lang="en-US" sz="1100"/>
        </a:p>
      </xdr:txBody>
    </xdr:sp>
    <xdr:clientData/>
  </xdr:oneCellAnchor>
  <xdr:oneCellAnchor>
    <xdr:from>
      <xdr:col>36</xdr:col>
      <xdr:colOff>257175</xdr:colOff>
      <xdr:row>13</xdr:row>
      <xdr:rowOff>76200</xdr:rowOff>
    </xdr:from>
    <xdr:ext cx="12014892" cy="953466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1A7782E8-F6B0-42C8-B057-E171C1FD7303}"/>
            </a:ext>
          </a:extLst>
        </xdr:cNvPr>
        <xdr:cNvSpPr txBox="1"/>
      </xdr:nvSpPr>
      <xdr:spPr>
        <a:xfrm>
          <a:off x="38484175" y="2552700"/>
          <a:ext cx="12014892" cy="953466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TO:0000137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Term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Name: 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days to heading</a:t>
          </a:r>
          <a:endParaRPr lang="en-US" sz="11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Definition: 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Number of days required for the inflorescence (head/cob/panicle) to emerge from the flag leaf of a plant or a group of plants in a study.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/>
            <a:t>https://archive.gramene.org/db/ontology/search?query=TO%3A0000137&amp;vocabulary=ontology.plant_ontology&amp;search_box_name=query&amp;search_box_id=ontology_search_for&amp;x=16&amp;y=8&amp;ontology_type=</a:t>
          </a:r>
        </a:p>
      </xdr:txBody>
    </xdr:sp>
    <xdr:clientData/>
  </xdr:oneCellAnchor>
  <xdr:oneCellAnchor>
    <xdr:from>
      <xdr:col>38</xdr:col>
      <xdr:colOff>355600</xdr:colOff>
      <xdr:row>21</xdr:row>
      <xdr:rowOff>127000</xdr:rowOff>
    </xdr:from>
    <xdr:ext cx="2333780" cy="436786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F9A41838-7755-447D-977B-6573E853FDA2}"/>
            </a:ext>
          </a:extLst>
        </xdr:cNvPr>
        <xdr:cNvSpPr txBox="1"/>
      </xdr:nvSpPr>
      <xdr:spPr>
        <a:xfrm>
          <a:off x="39928800" y="4127500"/>
          <a:ext cx="2333780" cy="436786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(Line average Days to heading) * 100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Group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average Days to heading</a:t>
          </a:r>
          <a:endParaRPr lang="en-US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31</xdr:col>
      <xdr:colOff>638175</xdr:colOff>
      <xdr:row>14</xdr:row>
      <xdr:rowOff>19050</xdr:rowOff>
    </xdr:from>
    <xdr:ext cx="4966552" cy="953466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C5FA747F-EFF9-403D-A252-BF402F32B5E0}"/>
            </a:ext>
          </a:extLst>
        </xdr:cNvPr>
        <xdr:cNvSpPr txBox="1"/>
      </xdr:nvSpPr>
      <xdr:spPr>
        <a:xfrm>
          <a:off x="33874075" y="2686050"/>
          <a:ext cx="4966552" cy="953466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TO:0000346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Term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Name: 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tiller number</a:t>
          </a:r>
          <a:endParaRPr lang="en-US" sz="11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Definition: 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Number of tillers per plant, should represent most plants within a study.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/>
            <a:t>https://archive.gramene.org/db/ontology/search?id=TO:0000346</a:t>
          </a:r>
        </a:p>
      </xdr:txBody>
    </xdr:sp>
    <xdr:clientData/>
  </xdr:oneCellAnchor>
  <xdr:oneCellAnchor>
    <xdr:from>
      <xdr:col>32</xdr:col>
      <xdr:colOff>374650</xdr:colOff>
      <xdr:row>8</xdr:row>
      <xdr:rowOff>95250</xdr:rowOff>
    </xdr:from>
    <xdr:ext cx="2105513" cy="953466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47844965-D4C8-404A-88EF-0CD1A9DD4F50}"/>
            </a:ext>
          </a:extLst>
        </xdr:cNvPr>
        <xdr:cNvSpPr txBox="1"/>
      </xdr:nvSpPr>
      <xdr:spPr>
        <a:xfrm>
          <a:off x="34309050" y="1619250"/>
          <a:ext cx="2105513" cy="953466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Very High: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Equal or above 176%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>
            <a:effectLst/>
          </a:endParaRPr>
        </a:p>
        <a:p>
          <a:r>
            <a:rPr 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High:</a:t>
          </a:r>
          <a:r>
            <a:rPr lang="en-US" b="1"/>
            <a:t> 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Between 126% and 175%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/>
        </a:p>
        <a:p>
          <a:r>
            <a:rPr 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Normal:</a:t>
          </a:r>
          <a:r>
            <a:rPr lang="en-US" b="1"/>
            <a:t>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Between 75% and 125%</a:t>
          </a:r>
          <a:r>
            <a:rPr lang="en-US"/>
            <a:t> </a:t>
          </a:r>
        </a:p>
        <a:p>
          <a:r>
            <a:rPr 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Low:</a:t>
          </a:r>
          <a:r>
            <a:rPr lang="en-US" b="1"/>
            <a:t>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Between 25% and 74%</a:t>
          </a:r>
          <a:r>
            <a:rPr lang="en-US"/>
            <a:t> </a:t>
          </a:r>
        </a:p>
        <a:p>
          <a:r>
            <a:rPr 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Very Low:</a:t>
          </a:r>
          <a:r>
            <a:rPr lang="en-US" b="1"/>
            <a:t>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Below 24%</a:t>
          </a:r>
          <a:r>
            <a:rPr lang="en-US"/>
            <a:t> </a:t>
          </a:r>
          <a:endParaRPr lang="en-US" sz="1100"/>
        </a:p>
      </xdr:txBody>
    </xdr:sp>
    <xdr:clientData/>
  </xdr:oneCellAnchor>
  <xdr:oneCellAnchor>
    <xdr:from>
      <xdr:col>34</xdr:col>
      <xdr:colOff>187553</xdr:colOff>
      <xdr:row>21</xdr:row>
      <xdr:rowOff>82550</xdr:rowOff>
    </xdr:from>
    <xdr:ext cx="2161874" cy="436786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FDBAD8F9-694C-42F8-AC54-91C972F20BB0}"/>
            </a:ext>
          </a:extLst>
        </xdr:cNvPr>
        <xdr:cNvSpPr txBox="1"/>
      </xdr:nvSpPr>
      <xdr:spPr>
        <a:xfrm>
          <a:off x="35493553" y="4083050"/>
          <a:ext cx="2161874" cy="436786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(Line average Tiller Number) * 100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Group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average Tiller Number</a:t>
          </a:r>
          <a:endParaRPr lang="en-US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584200</xdr:colOff>
      <xdr:row>7</xdr:row>
      <xdr:rowOff>123825</xdr:rowOff>
    </xdr:from>
    <xdr:ext cx="12014892" cy="953466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6139883-3063-4ABA-9771-0A61FF5BEF29}"/>
            </a:ext>
          </a:extLst>
        </xdr:cNvPr>
        <xdr:cNvSpPr txBox="1"/>
      </xdr:nvSpPr>
      <xdr:spPr>
        <a:xfrm>
          <a:off x="17132300" y="1457325"/>
          <a:ext cx="12014892" cy="953466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TO:0000430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Term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Name: 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germination rate</a:t>
          </a:r>
          <a:endParaRPr lang="en-US" sz="11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Definition: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Rate of germination of the seed.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/>
            <a:t>https://archive.gramene.org/db/ontology/search?query=TO%3A0000430&amp;vocabulary=ontology.plant_ontology&amp;search_box_name=query&amp;search_box_id=ontology_search_for&amp;x=1&amp;y=11&amp;ontology_type=</a:t>
          </a:r>
        </a:p>
      </xdr:txBody>
    </xdr:sp>
    <xdr:clientData/>
  </xdr:oneCellAnchor>
  <xdr:oneCellAnchor>
    <xdr:from>
      <xdr:col>14</xdr:col>
      <xdr:colOff>127000</xdr:colOff>
      <xdr:row>1</xdr:row>
      <xdr:rowOff>114300</xdr:rowOff>
    </xdr:from>
    <xdr:ext cx="2105513" cy="953466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F265A4C1-467C-4281-B48B-1D5CA33A2AFC}"/>
            </a:ext>
          </a:extLst>
        </xdr:cNvPr>
        <xdr:cNvSpPr txBox="1"/>
      </xdr:nvSpPr>
      <xdr:spPr>
        <a:xfrm>
          <a:off x="20167600" y="304800"/>
          <a:ext cx="2105513" cy="953466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Very High: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Equal or above 176%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>
            <a:effectLst/>
          </a:endParaRPr>
        </a:p>
        <a:p>
          <a:r>
            <a:rPr 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High:</a:t>
          </a:r>
          <a:r>
            <a:rPr lang="en-US" b="1"/>
            <a:t> 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Between 126% and 175%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/>
        </a:p>
        <a:p>
          <a:r>
            <a:rPr 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Normal:</a:t>
          </a:r>
          <a:r>
            <a:rPr lang="en-US" b="1"/>
            <a:t>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Between 75% and 125%</a:t>
          </a:r>
          <a:r>
            <a:rPr lang="en-US"/>
            <a:t> </a:t>
          </a:r>
        </a:p>
        <a:p>
          <a:r>
            <a:rPr 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Low:</a:t>
          </a:r>
          <a:r>
            <a:rPr lang="en-US" b="1"/>
            <a:t>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Between 25% and 74%</a:t>
          </a:r>
          <a:r>
            <a:rPr lang="en-US"/>
            <a:t> </a:t>
          </a:r>
        </a:p>
        <a:p>
          <a:r>
            <a:rPr 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Very Low:</a:t>
          </a:r>
          <a:r>
            <a:rPr lang="en-US" b="1"/>
            <a:t>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Below 24%</a:t>
          </a:r>
          <a:r>
            <a:rPr lang="en-US"/>
            <a:t> </a:t>
          </a:r>
          <a:endParaRPr lang="en-US" sz="1100"/>
        </a:p>
      </xdr:txBody>
    </xdr:sp>
    <xdr:clientData/>
  </xdr:oneCellAnchor>
  <xdr:oneCellAnchor>
    <xdr:from>
      <xdr:col>10</xdr:col>
      <xdr:colOff>487193</xdr:colOff>
      <xdr:row>16</xdr:row>
      <xdr:rowOff>0</xdr:rowOff>
    </xdr:from>
    <xdr:ext cx="2781339" cy="436786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33E291E2-601A-4989-A6B8-F0061F5052D9}"/>
            </a:ext>
          </a:extLst>
        </xdr:cNvPr>
        <xdr:cNvSpPr txBox="1"/>
      </xdr:nvSpPr>
      <xdr:spPr>
        <a:xfrm>
          <a:off x="17733793" y="3048000"/>
          <a:ext cx="2781339" cy="436786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(Number of seeds placed to germinate) * 100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Number of germinated seeds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5B738-CAE0-49B1-8D22-35564F324D71}">
  <dimension ref="A1:E316"/>
  <sheetViews>
    <sheetView tabSelected="1" topLeftCell="A283" zoomScale="134" zoomScaleNormal="134" workbookViewId="0">
      <selection activeCell="A2" sqref="A2"/>
    </sheetView>
  </sheetViews>
  <sheetFormatPr baseColWidth="10" defaultColWidth="8.83203125" defaultRowHeight="15" x14ac:dyDescent="0.2"/>
  <cols>
    <col min="1" max="1" width="13.5" style="24" bestFit="1" customWidth="1"/>
    <col min="2" max="2" width="88.83203125" style="27" customWidth="1"/>
    <col min="3" max="3" width="17.83203125" style="11" bestFit="1" customWidth="1"/>
    <col min="4" max="4" width="22.33203125" style="11" customWidth="1"/>
    <col min="5" max="5" width="63.5" style="11" customWidth="1"/>
  </cols>
  <sheetData>
    <row r="1" spans="1:5" x14ac:dyDescent="0.2">
      <c r="A1" s="5" t="s">
        <v>1033</v>
      </c>
      <c r="B1" s="26" t="s">
        <v>544</v>
      </c>
      <c r="C1" s="16" t="s">
        <v>0</v>
      </c>
      <c r="D1" s="16" t="s">
        <v>1442</v>
      </c>
      <c r="E1" s="71" t="s">
        <v>1533</v>
      </c>
    </row>
    <row r="2" spans="1:5" x14ac:dyDescent="0.2">
      <c r="A2" s="22" t="s">
        <v>127</v>
      </c>
      <c r="B2" s="23" t="s">
        <v>1023</v>
      </c>
      <c r="C2" s="11" t="s">
        <v>1443</v>
      </c>
      <c r="D2" s="11" t="s">
        <v>1444</v>
      </c>
      <c r="E2" s="11" t="s">
        <v>1534</v>
      </c>
    </row>
    <row r="3" spans="1:5" x14ac:dyDescent="0.2">
      <c r="A3" s="22" t="s">
        <v>63</v>
      </c>
      <c r="B3" s="23" t="s">
        <v>1023</v>
      </c>
      <c r="C3" s="11" t="s">
        <v>1443</v>
      </c>
      <c r="D3" s="11" t="s">
        <v>1444</v>
      </c>
      <c r="E3" s="11" t="s">
        <v>1534</v>
      </c>
    </row>
    <row r="4" spans="1:5" x14ac:dyDescent="0.2">
      <c r="A4" s="22" t="s">
        <v>381</v>
      </c>
      <c r="B4" s="23" t="s">
        <v>1023</v>
      </c>
      <c r="C4" s="11" t="s">
        <v>1443</v>
      </c>
      <c r="D4" s="11" t="s">
        <v>1444</v>
      </c>
      <c r="E4" s="11" t="s">
        <v>1534</v>
      </c>
    </row>
    <row r="5" spans="1:5" x14ac:dyDescent="0.2">
      <c r="A5" s="22" t="s">
        <v>65</v>
      </c>
      <c r="B5" s="23" t="s">
        <v>1023</v>
      </c>
      <c r="C5" s="11" t="s">
        <v>1443</v>
      </c>
      <c r="D5" s="11" t="s">
        <v>1444</v>
      </c>
      <c r="E5" s="11" t="s">
        <v>1534</v>
      </c>
    </row>
    <row r="6" spans="1:5" x14ac:dyDescent="0.2">
      <c r="A6" s="22" t="s">
        <v>343</v>
      </c>
      <c r="B6" s="25" t="s">
        <v>1022</v>
      </c>
      <c r="C6" s="11" t="s">
        <v>1443</v>
      </c>
      <c r="D6" s="11" t="s">
        <v>1444</v>
      </c>
      <c r="E6" s="11" t="s">
        <v>1534</v>
      </c>
    </row>
    <row r="7" spans="1:5" x14ac:dyDescent="0.2">
      <c r="A7" s="22" t="s">
        <v>273</v>
      </c>
      <c r="B7" s="23" t="s">
        <v>1024</v>
      </c>
      <c r="C7" s="11" t="s">
        <v>1443</v>
      </c>
      <c r="D7" s="11" t="s">
        <v>1445</v>
      </c>
      <c r="E7" s="11" t="s">
        <v>1535</v>
      </c>
    </row>
    <row r="8" spans="1:5" x14ac:dyDescent="0.2">
      <c r="A8" s="22" t="s">
        <v>368</v>
      </c>
      <c r="B8" s="23" t="s">
        <v>1034</v>
      </c>
      <c r="C8" s="11" t="s">
        <v>1443</v>
      </c>
      <c r="D8" s="11" t="s">
        <v>1445</v>
      </c>
      <c r="E8" s="11" t="s">
        <v>1535</v>
      </c>
    </row>
    <row r="9" spans="1:5" x14ac:dyDescent="0.2">
      <c r="A9" s="22" t="s">
        <v>53</v>
      </c>
      <c r="B9" s="25" t="s">
        <v>1035</v>
      </c>
      <c r="C9" s="11" t="s">
        <v>1443</v>
      </c>
      <c r="D9" s="11" t="s">
        <v>1446</v>
      </c>
      <c r="E9" s="11" t="s">
        <v>1536</v>
      </c>
    </row>
    <row r="10" spans="1:5" x14ac:dyDescent="0.2">
      <c r="A10" s="22" t="s">
        <v>313</v>
      </c>
      <c r="B10" s="23" t="s">
        <v>1025</v>
      </c>
      <c r="C10" s="11" t="s">
        <v>1443</v>
      </c>
      <c r="D10" s="11" t="s">
        <v>1446</v>
      </c>
      <c r="E10" s="11" t="s">
        <v>1536</v>
      </c>
    </row>
    <row r="11" spans="1:5" x14ac:dyDescent="0.2">
      <c r="A11" s="22" t="s">
        <v>163</v>
      </c>
      <c r="B11" s="23" t="s">
        <v>1025</v>
      </c>
      <c r="C11" s="11" t="s">
        <v>1443</v>
      </c>
      <c r="D11" s="11" t="s">
        <v>1446</v>
      </c>
      <c r="E11" s="11" t="s">
        <v>1536</v>
      </c>
    </row>
    <row r="12" spans="1:5" x14ac:dyDescent="0.2">
      <c r="A12" s="22" t="s">
        <v>350</v>
      </c>
      <c r="B12" s="23" t="s">
        <v>1025</v>
      </c>
      <c r="C12" s="11" t="s">
        <v>1443</v>
      </c>
      <c r="D12" s="11" t="s">
        <v>1446</v>
      </c>
      <c r="E12" s="11" t="s">
        <v>1536</v>
      </c>
    </row>
    <row r="13" spans="1:5" x14ac:dyDescent="0.2">
      <c r="A13" s="22" t="s">
        <v>82</v>
      </c>
      <c r="B13" s="23" t="s">
        <v>1026</v>
      </c>
      <c r="C13" s="11" t="s">
        <v>1443</v>
      </c>
      <c r="D13" s="11" t="s">
        <v>1447</v>
      </c>
      <c r="E13" s="11" t="s">
        <v>1537</v>
      </c>
    </row>
    <row r="14" spans="1:5" x14ac:dyDescent="0.2">
      <c r="A14" s="22" t="s">
        <v>122</v>
      </c>
      <c r="B14" s="25" t="s">
        <v>1036</v>
      </c>
      <c r="C14" s="11" t="s">
        <v>1443</v>
      </c>
      <c r="D14" s="11" t="s">
        <v>1448</v>
      </c>
      <c r="E14" s="11" t="s">
        <v>1538</v>
      </c>
    </row>
    <row r="15" spans="1:5" x14ac:dyDescent="0.2">
      <c r="A15" s="22" t="s">
        <v>252</v>
      </c>
      <c r="B15" s="25" t="s">
        <v>1037</v>
      </c>
      <c r="C15" s="11" t="s">
        <v>1443</v>
      </c>
      <c r="D15" s="11" t="s">
        <v>1448</v>
      </c>
      <c r="E15" s="11" t="s">
        <v>1538</v>
      </c>
    </row>
    <row r="16" spans="1:5" x14ac:dyDescent="0.2">
      <c r="A16" s="22" t="s">
        <v>326</v>
      </c>
      <c r="B16" s="25" t="s">
        <v>1038</v>
      </c>
      <c r="C16" s="11" t="s">
        <v>1443</v>
      </c>
      <c r="D16" s="11" t="s">
        <v>1449</v>
      </c>
      <c r="E16" s="11" t="s">
        <v>1539</v>
      </c>
    </row>
    <row r="17" spans="1:5" x14ac:dyDescent="0.2">
      <c r="A17" s="22" t="s">
        <v>361</v>
      </c>
      <c r="B17" s="23" t="s">
        <v>1039</v>
      </c>
      <c r="C17" s="11" t="s">
        <v>1443</v>
      </c>
      <c r="D17" s="11" t="s">
        <v>1449</v>
      </c>
      <c r="E17" s="11" t="s">
        <v>1539</v>
      </c>
    </row>
    <row r="18" spans="1:5" x14ac:dyDescent="0.2">
      <c r="A18" s="22" t="s">
        <v>379</v>
      </c>
      <c r="B18" s="23" t="s">
        <v>1040</v>
      </c>
      <c r="C18" s="11" t="s">
        <v>1443</v>
      </c>
      <c r="D18" s="11" t="s">
        <v>1450</v>
      </c>
      <c r="E18" s="11" t="s">
        <v>1540</v>
      </c>
    </row>
    <row r="19" spans="1:5" x14ac:dyDescent="0.2">
      <c r="A19" s="22" t="s">
        <v>284</v>
      </c>
      <c r="B19" s="25" t="s">
        <v>1021</v>
      </c>
      <c r="C19" s="11" t="s">
        <v>2</v>
      </c>
      <c r="E19" s="11" t="s">
        <v>1541</v>
      </c>
    </row>
    <row r="20" spans="1:5" x14ac:dyDescent="0.2">
      <c r="A20" s="22" t="s">
        <v>33</v>
      </c>
      <c r="B20" s="25" t="s">
        <v>1021</v>
      </c>
      <c r="C20" s="11" t="s">
        <v>2</v>
      </c>
      <c r="E20" s="11" t="s">
        <v>1541</v>
      </c>
    </row>
    <row r="21" spans="1:5" x14ac:dyDescent="0.2">
      <c r="A21" s="22" t="s">
        <v>285</v>
      </c>
      <c r="B21" s="25" t="s">
        <v>1021</v>
      </c>
      <c r="C21" s="11" t="s">
        <v>2</v>
      </c>
      <c r="E21" s="11" t="s">
        <v>1541</v>
      </c>
    </row>
    <row r="22" spans="1:5" x14ac:dyDescent="0.2">
      <c r="A22" s="22" t="s">
        <v>41</v>
      </c>
      <c r="B22" s="25" t="s">
        <v>1021</v>
      </c>
      <c r="C22" s="11" t="s">
        <v>2</v>
      </c>
      <c r="E22" s="11" t="s">
        <v>1541</v>
      </c>
    </row>
    <row r="23" spans="1:5" x14ac:dyDescent="0.2">
      <c r="A23" s="22" t="s">
        <v>286</v>
      </c>
      <c r="B23" s="25" t="s">
        <v>1021</v>
      </c>
      <c r="C23" s="11" t="s">
        <v>2</v>
      </c>
      <c r="E23" s="11" t="s">
        <v>1541</v>
      </c>
    </row>
    <row r="24" spans="1:5" x14ac:dyDescent="0.2">
      <c r="A24" s="22" t="s">
        <v>287</v>
      </c>
      <c r="B24" s="25" t="s">
        <v>1021</v>
      </c>
      <c r="C24" s="11" t="s">
        <v>2</v>
      </c>
      <c r="E24" s="11" t="s">
        <v>1541</v>
      </c>
    </row>
    <row r="25" spans="1:5" x14ac:dyDescent="0.2">
      <c r="A25" s="22" t="s">
        <v>139</v>
      </c>
      <c r="B25" s="25" t="s">
        <v>1021</v>
      </c>
      <c r="C25" s="11" t="s">
        <v>2</v>
      </c>
      <c r="E25" s="11" t="s">
        <v>1541</v>
      </c>
    </row>
    <row r="26" spans="1:5" x14ac:dyDescent="0.2">
      <c r="A26" s="22" t="s">
        <v>288</v>
      </c>
      <c r="B26" s="25" t="s">
        <v>1021</v>
      </c>
      <c r="C26" s="11" t="s">
        <v>2</v>
      </c>
      <c r="E26" s="11" t="s">
        <v>1541</v>
      </c>
    </row>
    <row r="27" spans="1:5" x14ac:dyDescent="0.2">
      <c r="A27" s="22" t="s">
        <v>140</v>
      </c>
      <c r="B27" s="25" t="s">
        <v>1021</v>
      </c>
      <c r="C27" s="11" t="s">
        <v>2</v>
      </c>
      <c r="E27" s="11" t="s">
        <v>1541</v>
      </c>
    </row>
    <row r="28" spans="1:5" x14ac:dyDescent="0.2">
      <c r="A28" s="22" t="s">
        <v>289</v>
      </c>
      <c r="B28" s="25" t="s">
        <v>1021</v>
      </c>
      <c r="C28" s="11" t="s">
        <v>2</v>
      </c>
      <c r="E28" s="11" t="s">
        <v>1541</v>
      </c>
    </row>
    <row r="29" spans="1:5" x14ac:dyDescent="0.2">
      <c r="A29" s="22" t="s">
        <v>105</v>
      </c>
      <c r="B29" s="25" t="s">
        <v>1021</v>
      </c>
      <c r="C29" s="11" t="s">
        <v>2</v>
      </c>
      <c r="E29" s="11" t="s">
        <v>1541</v>
      </c>
    </row>
    <row r="30" spans="1:5" x14ac:dyDescent="0.2">
      <c r="A30" s="22" t="s">
        <v>141</v>
      </c>
      <c r="B30" s="25" t="s">
        <v>1021</v>
      </c>
      <c r="C30" s="11" t="s">
        <v>2</v>
      </c>
      <c r="E30" s="11" t="s">
        <v>1541</v>
      </c>
    </row>
    <row r="31" spans="1:5" x14ac:dyDescent="0.2">
      <c r="A31" s="22" t="s">
        <v>35</v>
      </c>
      <c r="B31" s="25" t="s">
        <v>1021</v>
      </c>
      <c r="C31" s="11" t="s">
        <v>2</v>
      </c>
      <c r="E31" s="11" t="s">
        <v>1541</v>
      </c>
    </row>
    <row r="32" spans="1:5" x14ac:dyDescent="0.2">
      <c r="A32" s="22" t="s">
        <v>290</v>
      </c>
      <c r="B32" s="25" t="s">
        <v>1021</v>
      </c>
      <c r="C32" s="11" t="s">
        <v>2</v>
      </c>
      <c r="E32" s="11" t="s">
        <v>1541</v>
      </c>
    </row>
    <row r="33" spans="1:5" x14ac:dyDescent="0.2">
      <c r="A33" s="22" t="s">
        <v>142</v>
      </c>
      <c r="B33" s="25" t="s">
        <v>1021</v>
      </c>
      <c r="C33" s="11" t="s">
        <v>2</v>
      </c>
      <c r="E33" s="11" t="s">
        <v>1541</v>
      </c>
    </row>
    <row r="34" spans="1:5" x14ac:dyDescent="0.2">
      <c r="A34" s="22" t="s">
        <v>106</v>
      </c>
      <c r="B34" s="25" t="s">
        <v>1021</v>
      </c>
      <c r="C34" s="11" t="s">
        <v>2</v>
      </c>
      <c r="E34" s="11" t="s">
        <v>1541</v>
      </c>
    </row>
    <row r="35" spans="1:5" x14ac:dyDescent="0.2">
      <c r="A35" s="22" t="s">
        <v>143</v>
      </c>
      <c r="B35" s="25" t="s">
        <v>1021</v>
      </c>
      <c r="C35" s="11" t="s">
        <v>2</v>
      </c>
      <c r="E35" s="11" t="s">
        <v>1541</v>
      </c>
    </row>
    <row r="36" spans="1:5" x14ac:dyDescent="0.2">
      <c r="A36" s="22" t="s">
        <v>66</v>
      </c>
      <c r="B36" s="25" t="s">
        <v>1021</v>
      </c>
      <c r="C36" s="11" t="s">
        <v>2</v>
      </c>
      <c r="E36" s="11" t="s">
        <v>1541</v>
      </c>
    </row>
    <row r="37" spans="1:5" x14ac:dyDescent="0.2">
      <c r="A37" s="22" t="s">
        <v>56</v>
      </c>
      <c r="B37" s="25" t="s">
        <v>1021</v>
      </c>
      <c r="C37" s="11" t="s">
        <v>2</v>
      </c>
      <c r="E37" s="11" t="s">
        <v>1541</v>
      </c>
    </row>
    <row r="38" spans="1:5" x14ac:dyDescent="0.2">
      <c r="A38" s="22" t="s">
        <v>291</v>
      </c>
      <c r="B38" s="25" t="s">
        <v>1021</v>
      </c>
      <c r="C38" s="11" t="s">
        <v>2</v>
      </c>
      <c r="E38" s="11" t="s">
        <v>1541</v>
      </c>
    </row>
    <row r="39" spans="1:5" x14ac:dyDescent="0.2">
      <c r="A39" s="22" t="s">
        <v>292</v>
      </c>
      <c r="B39" s="25" t="s">
        <v>1021</v>
      </c>
      <c r="C39" s="11" t="s">
        <v>2</v>
      </c>
      <c r="E39" s="11" t="s">
        <v>1541</v>
      </c>
    </row>
    <row r="40" spans="1:5" x14ac:dyDescent="0.2">
      <c r="A40" s="22" t="s">
        <v>293</v>
      </c>
      <c r="B40" s="25" t="s">
        <v>1021</v>
      </c>
      <c r="C40" s="11" t="s">
        <v>2</v>
      </c>
      <c r="E40" s="11" t="s">
        <v>1541</v>
      </c>
    </row>
    <row r="41" spans="1:5" x14ac:dyDescent="0.2">
      <c r="A41" s="22" t="s">
        <v>67</v>
      </c>
      <c r="B41" s="25" t="s">
        <v>1021</v>
      </c>
      <c r="C41" s="11" t="s">
        <v>2</v>
      </c>
      <c r="E41" s="11" t="s">
        <v>1541</v>
      </c>
    </row>
    <row r="42" spans="1:5" x14ac:dyDescent="0.2">
      <c r="A42" s="22" t="s">
        <v>144</v>
      </c>
      <c r="B42" s="25" t="s">
        <v>1021</v>
      </c>
      <c r="C42" s="11" t="s">
        <v>2</v>
      </c>
      <c r="E42" s="11" t="s">
        <v>1541</v>
      </c>
    </row>
    <row r="43" spans="1:5" x14ac:dyDescent="0.2">
      <c r="A43" s="22" t="s">
        <v>145</v>
      </c>
      <c r="B43" s="25" t="s">
        <v>1021</v>
      </c>
      <c r="C43" s="11" t="s">
        <v>2</v>
      </c>
      <c r="E43" s="11" t="s">
        <v>1541</v>
      </c>
    </row>
    <row r="44" spans="1:5" x14ac:dyDescent="0.2">
      <c r="A44" s="22" t="s">
        <v>294</v>
      </c>
      <c r="B44" s="25" t="s">
        <v>1021</v>
      </c>
      <c r="C44" s="11" t="s">
        <v>2</v>
      </c>
      <c r="E44" s="11" t="s">
        <v>1541</v>
      </c>
    </row>
    <row r="45" spans="1:5" x14ac:dyDescent="0.2">
      <c r="A45" s="22" t="s">
        <v>42</v>
      </c>
      <c r="B45" s="25" t="s">
        <v>1021</v>
      </c>
      <c r="C45" s="11" t="s">
        <v>2</v>
      </c>
      <c r="E45" s="11" t="s">
        <v>1541</v>
      </c>
    </row>
    <row r="46" spans="1:5" x14ac:dyDescent="0.2">
      <c r="A46" s="22" t="s">
        <v>295</v>
      </c>
      <c r="B46" s="25" t="s">
        <v>1021</v>
      </c>
      <c r="C46" s="11" t="s">
        <v>2</v>
      </c>
      <c r="E46" s="11" t="s">
        <v>1541</v>
      </c>
    </row>
    <row r="47" spans="1:5" x14ac:dyDescent="0.2">
      <c r="A47" s="22" t="s">
        <v>107</v>
      </c>
      <c r="B47" s="25" t="s">
        <v>1021</v>
      </c>
      <c r="C47" s="11" t="s">
        <v>2</v>
      </c>
      <c r="E47" s="11" t="s">
        <v>1541</v>
      </c>
    </row>
    <row r="48" spans="1:5" x14ac:dyDescent="0.2">
      <c r="A48" s="22" t="s">
        <v>108</v>
      </c>
      <c r="B48" s="25" t="s">
        <v>1021</v>
      </c>
      <c r="C48" s="11" t="s">
        <v>2</v>
      </c>
      <c r="E48" s="11" t="s">
        <v>1541</v>
      </c>
    </row>
    <row r="49" spans="1:5" x14ac:dyDescent="0.2">
      <c r="A49" s="22" t="s">
        <v>296</v>
      </c>
      <c r="B49" s="25" t="s">
        <v>1021</v>
      </c>
      <c r="C49" s="11" t="s">
        <v>2</v>
      </c>
      <c r="E49" s="11" t="s">
        <v>1541</v>
      </c>
    </row>
    <row r="50" spans="1:5" x14ac:dyDescent="0.2">
      <c r="A50" s="22" t="s">
        <v>146</v>
      </c>
      <c r="B50" s="25" t="s">
        <v>1021</v>
      </c>
      <c r="C50" s="11" t="s">
        <v>2</v>
      </c>
      <c r="E50" s="11" t="s">
        <v>1541</v>
      </c>
    </row>
    <row r="51" spans="1:5" x14ac:dyDescent="0.2">
      <c r="A51" s="22" t="s">
        <v>57</v>
      </c>
      <c r="B51" s="25" t="s">
        <v>1021</v>
      </c>
      <c r="C51" s="11" t="s">
        <v>2</v>
      </c>
      <c r="E51" s="11" t="s">
        <v>1541</v>
      </c>
    </row>
    <row r="52" spans="1:5" x14ac:dyDescent="0.2">
      <c r="A52" s="22" t="s">
        <v>297</v>
      </c>
      <c r="B52" s="25" t="s">
        <v>1021</v>
      </c>
      <c r="C52" s="11" t="s">
        <v>2</v>
      </c>
      <c r="E52" s="11" t="s">
        <v>1541</v>
      </c>
    </row>
    <row r="53" spans="1:5" x14ac:dyDescent="0.2">
      <c r="A53" s="22" t="s">
        <v>50</v>
      </c>
      <c r="B53" s="25" t="s">
        <v>1021</v>
      </c>
      <c r="C53" s="11" t="s">
        <v>2</v>
      </c>
      <c r="E53" s="11" t="s">
        <v>1541</v>
      </c>
    </row>
    <row r="54" spans="1:5" x14ac:dyDescent="0.2">
      <c r="A54" s="22" t="s">
        <v>298</v>
      </c>
      <c r="B54" s="25" t="s">
        <v>1021</v>
      </c>
      <c r="C54" s="11" t="s">
        <v>2</v>
      </c>
      <c r="E54" s="11" t="s">
        <v>1541</v>
      </c>
    </row>
    <row r="55" spans="1:5" x14ac:dyDescent="0.2">
      <c r="A55" s="22" t="s">
        <v>147</v>
      </c>
      <c r="B55" s="25" t="s">
        <v>1021</v>
      </c>
      <c r="C55" s="11" t="s">
        <v>2</v>
      </c>
      <c r="E55" s="11" t="s">
        <v>1541</v>
      </c>
    </row>
    <row r="56" spans="1:5" x14ac:dyDescent="0.2">
      <c r="A56" s="22" t="s">
        <v>299</v>
      </c>
      <c r="B56" s="25" t="s">
        <v>1021</v>
      </c>
      <c r="C56" s="11" t="s">
        <v>2</v>
      </c>
      <c r="E56" s="11" t="s">
        <v>1541</v>
      </c>
    </row>
    <row r="57" spans="1:5" x14ac:dyDescent="0.2">
      <c r="A57" s="22" t="s">
        <v>300</v>
      </c>
      <c r="B57" s="25" t="s">
        <v>1021</v>
      </c>
      <c r="C57" s="11" t="s">
        <v>2</v>
      </c>
      <c r="E57" s="11" t="s">
        <v>1541</v>
      </c>
    </row>
    <row r="58" spans="1:5" x14ac:dyDescent="0.2">
      <c r="A58" s="22" t="s">
        <v>239</v>
      </c>
      <c r="B58" s="9" t="s">
        <v>1021</v>
      </c>
      <c r="C58" s="11" t="s">
        <v>2</v>
      </c>
      <c r="E58" s="11" t="s">
        <v>1541</v>
      </c>
    </row>
    <row r="59" spans="1:5" x14ac:dyDescent="0.2">
      <c r="A59" s="22" t="s">
        <v>121</v>
      </c>
      <c r="B59" s="9" t="s">
        <v>1021</v>
      </c>
      <c r="C59" s="11" t="s">
        <v>2</v>
      </c>
      <c r="E59" s="11" t="s">
        <v>1541</v>
      </c>
    </row>
    <row r="60" spans="1:5" x14ac:dyDescent="0.2">
      <c r="A60" s="22" t="s">
        <v>240</v>
      </c>
      <c r="B60" s="9" t="s">
        <v>1021</v>
      </c>
      <c r="C60" s="11" t="s">
        <v>2</v>
      </c>
      <c r="E60" s="11" t="s">
        <v>1541</v>
      </c>
    </row>
    <row r="61" spans="1:5" x14ac:dyDescent="0.2">
      <c r="A61" s="22" t="s">
        <v>241</v>
      </c>
      <c r="B61" s="9" t="s">
        <v>1021</v>
      </c>
      <c r="C61" s="11" t="s">
        <v>2</v>
      </c>
      <c r="E61" s="11" t="s">
        <v>1541</v>
      </c>
    </row>
    <row r="62" spans="1:5" x14ac:dyDescent="0.2">
      <c r="A62" s="22" t="s">
        <v>242</v>
      </c>
      <c r="B62" s="9" t="s">
        <v>1021</v>
      </c>
      <c r="C62" s="11" t="s">
        <v>2</v>
      </c>
      <c r="E62" s="11" t="s">
        <v>1541</v>
      </c>
    </row>
    <row r="63" spans="1:5" x14ac:dyDescent="0.2">
      <c r="A63" s="22" t="s">
        <v>243</v>
      </c>
      <c r="B63" s="9" t="s">
        <v>1021</v>
      </c>
      <c r="C63" s="11" t="s">
        <v>2</v>
      </c>
      <c r="E63" s="11" t="s">
        <v>1541</v>
      </c>
    </row>
    <row r="64" spans="1:5" x14ac:dyDescent="0.2">
      <c r="A64" s="22" t="s">
        <v>97</v>
      </c>
      <c r="B64" s="9" t="s">
        <v>1021</v>
      </c>
      <c r="C64" s="11" t="s">
        <v>2</v>
      </c>
      <c r="E64" s="11" t="s">
        <v>1541</v>
      </c>
    </row>
    <row r="65" spans="1:5" x14ac:dyDescent="0.2">
      <c r="A65" s="22" t="s">
        <v>244</v>
      </c>
      <c r="B65" s="9" t="s">
        <v>1021</v>
      </c>
      <c r="C65" s="11" t="s">
        <v>2</v>
      </c>
      <c r="E65" s="11" t="s">
        <v>1541</v>
      </c>
    </row>
    <row r="66" spans="1:5" x14ac:dyDescent="0.2">
      <c r="A66" s="22" t="s">
        <v>98</v>
      </c>
      <c r="B66" s="9" t="s">
        <v>1021</v>
      </c>
      <c r="C66" s="11" t="s">
        <v>2</v>
      </c>
      <c r="E66" s="11" t="s">
        <v>1541</v>
      </c>
    </row>
    <row r="67" spans="1:5" x14ac:dyDescent="0.2">
      <c r="A67" s="22" t="s">
        <v>245</v>
      </c>
      <c r="B67" s="9" t="s">
        <v>1021</v>
      </c>
      <c r="C67" s="11" t="s">
        <v>2</v>
      </c>
      <c r="E67" s="11" t="s">
        <v>1541</v>
      </c>
    </row>
    <row r="68" spans="1:5" x14ac:dyDescent="0.2">
      <c r="A68" s="22" t="s">
        <v>123</v>
      </c>
      <c r="B68" s="9" t="s">
        <v>1021</v>
      </c>
      <c r="C68" s="11" t="s">
        <v>2</v>
      </c>
      <c r="E68" s="11" t="s">
        <v>1541</v>
      </c>
    </row>
    <row r="69" spans="1:5" x14ac:dyDescent="0.2">
      <c r="A69" s="22" t="s">
        <v>246</v>
      </c>
      <c r="B69" s="9" t="s">
        <v>1021</v>
      </c>
      <c r="C69" s="11" t="s">
        <v>2</v>
      </c>
      <c r="E69" s="11" t="s">
        <v>1541</v>
      </c>
    </row>
    <row r="70" spans="1:5" x14ac:dyDescent="0.2">
      <c r="A70" s="22" t="s">
        <v>124</v>
      </c>
      <c r="B70" s="9" t="s">
        <v>1021</v>
      </c>
      <c r="C70" s="11" t="s">
        <v>2</v>
      </c>
      <c r="E70" s="11" t="s">
        <v>1541</v>
      </c>
    </row>
    <row r="71" spans="1:5" x14ac:dyDescent="0.2">
      <c r="A71" s="22" t="s">
        <v>247</v>
      </c>
      <c r="B71" s="9" t="s">
        <v>1021</v>
      </c>
      <c r="C71" s="11" t="s">
        <v>2</v>
      </c>
      <c r="E71" s="11" t="s">
        <v>1541</v>
      </c>
    </row>
    <row r="72" spans="1:5" x14ac:dyDescent="0.2">
      <c r="A72" s="22" t="s">
        <v>248</v>
      </c>
      <c r="B72" s="9" t="s">
        <v>1021</v>
      </c>
      <c r="C72" s="11" t="s">
        <v>2</v>
      </c>
      <c r="E72" s="11" t="s">
        <v>1541</v>
      </c>
    </row>
    <row r="73" spans="1:5" x14ac:dyDescent="0.2">
      <c r="A73" s="22" t="s">
        <v>125</v>
      </c>
      <c r="B73" s="9" t="s">
        <v>1021</v>
      </c>
      <c r="C73" s="11" t="s">
        <v>2</v>
      </c>
      <c r="E73" s="11" t="s">
        <v>1541</v>
      </c>
    </row>
    <row r="74" spans="1:5" x14ac:dyDescent="0.2">
      <c r="A74" s="22" t="s">
        <v>249</v>
      </c>
      <c r="B74" s="9" t="s">
        <v>1021</v>
      </c>
      <c r="C74" s="11" t="s">
        <v>2</v>
      </c>
      <c r="E74" s="11" t="s">
        <v>1541</v>
      </c>
    </row>
    <row r="75" spans="1:5" x14ac:dyDescent="0.2">
      <c r="A75" s="22" t="s">
        <v>250</v>
      </c>
      <c r="B75" s="9" t="s">
        <v>1021</v>
      </c>
      <c r="C75" s="11" t="s">
        <v>2</v>
      </c>
      <c r="E75" s="11" t="s">
        <v>1541</v>
      </c>
    </row>
    <row r="76" spans="1:5" x14ac:dyDescent="0.2">
      <c r="A76" s="22" t="s">
        <v>251</v>
      </c>
      <c r="B76" s="9" t="s">
        <v>1021</v>
      </c>
      <c r="C76" s="11" t="s">
        <v>2</v>
      </c>
      <c r="E76" s="11" t="s">
        <v>1541</v>
      </c>
    </row>
    <row r="77" spans="1:5" x14ac:dyDescent="0.2">
      <c r="A77" s="22" t="s">
        <v>253</v>
      </c>
      <c r="B77" s="9" t="s">
        <v>1021</v>
      </c>
      <c r="C77" s="11" t="s">
        <v>2</v>
      </c>
      <c r="E77" s="11" t="s">
        <v>1541</v>
      </c>
    </row>
    <row r="78" spans="1:5" x14ac:dyDescent="0.2">
      <c r="A78" s="22" t="s">
        <v>254</v>
      </c>
      <c r="B78" s="9" t="s">
        <v>1021</v>
      </c>
      <c r="C78" s="11" t="s">
        <v>2</v>
      </c>
      <c r="E78" s="11" t="s">
        <v>1541</v>
      </c>
    </row>
    <row r="79" spans="1:5" x14ac:dyDescent="0.2">
      <c r="A79" s="22" t="s">
        <v>29</v>
      </c>
      <c r="B79" s="9" t="s">
        <v>1021</v>
      </c>
      <c r="C79" s="11" t="s">
        <v>2</v>
      </c>
      <c r="E79" s="11" t="s">
        <v>1541</v>
      </c>
    </row>
    <row r="80" spans="1:5" x14ac:dyDescent="0.2">
      <c r="A80" s="22" t="s">
        <v>255</v>
      </c>
      <c r="B80" s="9" t="s">
        <v>1021</v>
      </c>
      <c r="C80" s="11" t="s">
        <v>2</v>
      </c>
      <c r="E80" s="11" t="s">
        <v>1541</v>
      </c>
    </row>
    <row r="81" spans="1:5" x14ac:dyDescent="0.2">
      <c r="A81" s="22" t="s">
        <v>126</v>
      </c>
      <c r="B81" s="9" t="s">
        <v>1021</v>
      </c>
      <c r="C81" s="11" t="s">
        <v>2</v>
      </c>
      <c r="E81" s="11" t="s">
        <v>1541</v>
      </c>
    </row>
    <row r="82" spans="1:5" x14ac:dyDescent="0.2">
      <c r="A82" s="22" t="s">
        <v>256</v>
      </c>
      <c r="B82" s="9" t="s">
        <v>1021</v>
      </c>
      <c r="C82" s="11" t="s">
        <v>2</v>
      </c>
      <c r="E82" s="11" t="s">
        <v>1541</v>
      </c>
    </row>
    <row r="83" spans="1:5" x14ac:dyDescent="0.2">
      <c r="A83" s="22" t="s">
        <v>257</v>
      </c>
      <c r="B83" s="9" t="s">
        <v>1021</v>
      </c>
      <c r="C83" s="11" t="s">
        <v>2</v>
      </c>
      <c r="E83" s="11" t="s">
        <v>1541</v>
      </c>
    </row>
    <row r="84" spans="1:5" x14ac:dyDescent="0.2">
      <c r="A84" s="22" t="s">
        <v>258</v>
      </c>
      <c r="B84" s="9" t="s">
        <v>1021</v>
      </c>
      <c r="C84" s="11" t="s">
        <v>2</v>
      </c>
      <c r="E84" s="11" t="s">
        <v>1541</v>
      </c>
    </row>
    <row r="85" spans="1:5" x14ac:dyDescent="0.2">
      <c r="A85" s="22" t="s">
        <v>259</v>
      </c>
      <c r="B85" s="9" t="s">
        <v>1021</v>
      </c>
      <c r="C85" s="11" t="s">
        <v>2</v>
      </c>
      <c r="E85" s="11" t="s">
        <v>1541</v>
      </c>
    </row>
    <row r="86" spans="1:5" x14ac:dyDescent="0.2">
      <c r="A86" s="22" t="s">
        <v>128</v>
      </c>
      <c r="B86" s="9" t="s">
        <v>1021</v>
      </c>
      <c r="C86" s="11" t="s">
        <v>2</v>
      </c>
      <c r="E86" s="11" t="s">
        <v>1541</v>
      </c>
    </row>
    <row r="87" spans="1:5" x14ac:dyDescent="0.2">
      <c r="A87" s="22" t="s">
        <v>260</v>
      </c>
      <c r="B87" s="9" t="s">
        <v>1021</v>
      </c>
      <c r="C87" s="11" t="s">
        <v>2</v>
      </c>
      <c r="E87" s="11" t="s">
        <v>1541</v>
      </c>
    </row>
    <row r="88" spans="1:5" x14ac:dyDescent="0.2">
      <c r="A88" s="22" t="s">
        <v>261</v>
      </c>
      <c r="B88" s="9" t="s">
        <v>1021</v>
      </c>
      <c r="C88" s="11" t="s">
        <v>2</v>
      </c>
      <c r="E88" s="11" t="s">
        <v>1541</v>
      </c>
    </row>
    <row r="89" spans="1:5" x14ac:dyDescent="0.2">
      <c r="A89" s="22" t="s">
        <v>262</v>
      </c>
      <c r="B89" s="9" t="s">
        <v>1021</v>
      </c>
      <c r="C89" s="11" t="s">
        <v>2</v>
      </c>
      <c r="E89" s="11" t="s">
        <v>1541</v>
      </c>
    </row>
    <row r="90" spans="1:5" x14ac:dyDescent="0.2">
      <c r="A90" s="22" t="s">
        <v>99</v>
      </c>
      <c r="B90" s="9" t="s">
        <v>1021</v>
      </c>
      <c r="C90" s="11" t="s">
        <v>2</v>
      </c>
      <c r="E90" s="11" t="s">
        <v>1541</v>
      </c>
    </row>
    <row r="91" spans="1:5" x14ac:dyDescent="0.2">
      <c r="A91" s="22" t="s">
        <v>263</v>
      </c>
      <c r="B91" s="9" t="s">
        <v>1021</v>
      </c>
      <c r="C91" s="11" t="s">
        <v>2</v>
      </c>
      <c r="E91" s="11" t="s">
        <v>1541</v>
      </c>
    </row>
    <row r="92" spans="1:5" x14ac:dyDescent="0.2">
      <c r="A92" s="22" t="s">
        <v>265</v>
      </c>
      <c r="B92" s="9" t="s">
        <v>1021</v>
      </c>
      <c r="C92" s="11" t="s">
        <v>2</v>
      </c>
      <c r="E92" s="11" t="s">
        <v>1541</v>
      </c>
    </row>
    <row r="93" spans="1:5" x14ac:dyDescent="0.2">
      <c r="A93" s="22" t="s">
        <v>54</v>
      </c>
      <c r="B93" s="9" t="s">
        <v>1021</v>
      </c>
      <c r="C93" s="11" t="s">
        <v>2</v>
      </c>
      <c r="E93" s="11" t="s">
        <v>1541</v>
      </c>
    </row>
    <row r="94" spans="1:5" x14ac:dyDescent="0.2">
      <c r="A94" s="22" t="s">
        <v>129</v>
      </c>
      <c r="B94" s="9" t="s">
        <v>1021</v>
      </c>
      <c r="C94" s="11" t="s">
        <v>2</v>
      </c>
      <c r="E94" s="11" t="s">
        <v>1541</v>
      </c>
    </row>
    <row r="95" spans="1:5" x14ac:dyDescent="0.2">
      <c r="A95" s="22" t="s">
        <v>100</v>
      </c>
      <c r="B95" s="9" t="s">
        <v>1021</v>
      </c>
      <c r="C95" s="11" t="s">
        <v>2</v>
      </c>
      <c r="E95" s="11" t="s">
        <v>1541</v>
      </c>
    </row>
    <row r="96" spans="1:5" x14ac:dyDescent="0.2">
      <c r="A96" s="22" t="s">
        <v>266</v>
      </c>
      <c r="B96" s="9" t="s">
        <v>1021</v>
      </c>
      <c r="C96" s="11" t="s">
        <v>2</v>
      </c>
      <c r="E96" s="11" t="s">
        <v>1541</v>
      </c>
    </row>
    <row r="97" spans="1:5" x14ac:dyDescent="0.2">
      <c r="A97" s="22" t="s">
        <v>267</v>
      </c>
      <c r="B97" s="9" t="s">
        <v>1021</v>
      </c>
      <c r="C97" s="11" t="s">
        <v>2</v>
      </c>
      <c r="E97" s="11" t="s">
        <v>1541</v>
      </c>
    </row>
    <row r="98" spans="1:5" x14ac:dyDescent="0.2">
      <c r="A98" s="22" t="s">
        <v>40</v>
      </c>
      <c r="B98" s="9" t="s">
        <v>1021</v>
      </c>
      <c r="C98" s="11" t="s">
        <v>2</v>
      </c>
      <c r="E98" s="11" t="s">
        <v>1541</v>
      </c>
    </row>
    <row r="99" spans="1:5" x14ac:dyDescent="0.2">
      <c r="A99" s="22" t="s">
        <v>268</v>
      </c>
      <c r="B99" s="9" t="s">
        <v>1021</v>
      </c>
      <c r="C99" s="11" t="s">
        <v>2</v>
      </c>
      <c r="E99" s="11" t="s">
        <v>1541</v>
      </c>
    </row>
    <row r="100" spans="1:5" x14ac:dyDescent="0.2">
      <c r="A100" s="22" t="s">
        <v>269</v>
      </c>
      <c r="B100" s="9" t="s">
        <v>1021</v>
      </c>
      <c r="C100" s="11" t="s">
        <v>2</v>
      </c>
      <c r="E100" s="11" t="s">
        <v>1541</v>
      </c>
    </row>
    <row r="101" spans="1:5" x14ac:dyDescent="0.2">
      <c r="A101" s="22" t="s">
        <v>130</v>
      </c>
      <c r="B101" s="9" t="s">
        <v>1021</v>
      </c>
      <c r="C101" s="11" t="s">
        <v>2</v>
      </c>
      <c r="E101" s="11" t="s">
        <v>1541</v>
      </c>
    </row>
    <row r="102" spans="1:5" x14ac:dyDescent="0.2">
      <c r="A102" s="22" t="s">
        <v>131</v>
      </c>
      <c r="B102" s="9" t="s">
        <v>1021</v>
      </c>
      <c r="C102" s="11" t="s">
        <v>2</v>
      </c>
      <c r="E102" s="11" t="s">
        <v>1541</v>
      </c>
    </row>
    <row r="103" spans="1:5" x14ac:dyDescent="0.2">
      <c r="A103" s="22" t="s">
        <v>270</v>
      </c>
      <c r="B103" s="9" t="s">
        <v>1021</v>
      </c>
      <c r="C103" s="11" t="s">
        <v>2</v>
      </c>
      <c r="E103" s="11" t="s">
        <v>1541</v>
      </c>
    </row>
    <row r="104" spans="1:5" x14ac:dyDescent="0.2">
      <c r="A104" s="22" t="s">
        <v>271</v>
      </c>
      <c r="B104" s="9" t="s">
        <v>1021</v>
      </c>
      <c r="C104" s="11" t="s">
        <v>2</v>
      </c>
      <c r="E104" s="11" t="s">
        <v>1541</v>
      </c>
    </row>
    <row r="105" spans="1:5" x14ac:dyDescent="0.2">
      <c r="A105" s="22" t="s">
        <v>132</v>
      </c>
      <c r="B105" s="9" t="s">
        <v>1021</v>
      </c>
      <c r="C105" s="11" t="s">
        <v>2</v>
      </c>
      <c r="E105" s="11" t="s">
        <v>1541</v>
      </c>
    </row>
    <row r="106" spans="1:5" x14ac:dyDescent="0.2">
      <c r="A106" s="22" t="s">
        <v>272</v>
      </c>
      <c r="B106" s="9" t="s">
        <v>1021</v>
      </c>
      <c r="C106" s="11" t="s">
        <v>2</v>
      </c>
      <c r="E106" s="11" t="s">
        <v>1541</v>
      </c>
    </row>
    <row r="107" spans="1:5" x14ac:dyDescent="0.2">
      <c r="A107" s="22" t="s">
        <v>133</v>
      </c>
      <c r="B107" s="9" t="s">
        <v>1021</v>
      </c>
      <c r="C107" s="11" t="s">
        <v>2</v>
      </c>
      <c r="E107" s="11" t="s">
        <v>1541</v>
      </c>
    </row>
    <row r="108" spans="1:5" x14ac:dyDescent="0.2">
      <c r="A108" s="22" t="s">
        <v>101</v>
      </c>
      <c r="B108" s="9" t="s">
        <v>1021</v>
      </c>
      <c r="C108" s="11" t="s">
        <v>2</v>
      </c>
      <c r="E108" s="11" t="s">
        <v>1541</v>
      </c>
    </row>
    <row r="109" spans="1:5" x14ac:dyDescent="0.2">
      <c r="A109" s="22" t="s">
        <v>134</v>
      </c>
      <c r="B109" s="9" t="s">
        <v>1021</v>
      </c>
      <c r="C109" s="11" t="s">
        <v>2</v>
      </c>
      <c r="E109" s="11" t="s">
        <v>1541</v>
      </c>
    </row>
    <row r="110" spans="1:5" x14ac:dyDescent="0.2">
      <c r="A110" s="22" t="s">
        <v>135</v>
      </c>
      <c r="B110" s="9" t="s">
        <v>1021</v>
      </c>
      <c r="C110" s="11" t="s">
        <v>2</v>
      </c>
      <c r="E110" s="11" t="s">
        <v>1541</v>
      </c>
    </row>
    <row r="111" spans="1:5" x14ac:dyDescent="0.2">
      <c r="A111" s="22" t="s">
        <v>102</v>
      </c>
      <c r="B111" s="9" t="s">
        <v>1021</v>
      </c>
      <c r="C111" s="11" t="s">
        <v>2</v>
      </c>
      <c r="E111" s="11" t="s">
        <v>1541</v>
      </c>
    </row>
    <row r="112" spans="1:5" x14ac:dyDescent="0.2">
      <c r="A112" s="22" t="s">
        <v>274</v>
      </c>
      <c r="B112" s="9" t="s">
        <v>1021</v>
      </c>
      <c r="C112" s="11" t="s">
        <v>2</v>
      </c>
      <c r="E112" s="11" t="s">
        <v>1541</v>
      </c>
    </row>
    <row r="113" spans="1:5" x14ac:dyDescent="0.2">
      <c r="A113" s="22" t="s">
        <v>275</v>
      </c>
      <c r="B113" s="9" t="s">
        <v>1021</v>
      </c>
      <c r="C113" s="11" t="s">
        <v>2</v>
      </c>
      <c r="E113" s="11" t="s">
        <v>1541</v>
      </c>
    </row>
    <row r="114" spans="1:5" x14ac:dyDescent="0.2">
      <c r="A114" s="22" t="s">
        <v>276</v>
      </c>
      <c r="B114" s="9" t="s">
        <v>1021</v>
      </c>
      <c r="C114" s="11" t="s">
        <v>2</v>
      </c>
      <c r="E114" s="11" t="s">
        <v>1541</v>
      </c>
    </row>
    <row r="115" spans="1:5" x14ac:dyDescent="0.2">
      <c r="A115" s="22" t="s">
        <v>277</v>
      </c>
      <c r="B115" s="9" t="s">
        <v>1021</v>
      </c>
      <c r="C115" s="11" t="s">
        <v>2</v>
      </c>
      <c r="E115" s="11" t="s">
        <v>1541</v>
      </c>
    </row>
    <row r="116" spans="1:5" x14ac:dyDescent="0.2">
      <c r="A116" s="22" t="s">
        <v>55</v>
      </c>
      <c r="B116" s="9" t="s">
        <v>1021</v>
      </c>
      <c r="C116" s="11" t="s">
        <v>2</v>
      </c>
      <c r="E116" s="11" t="s">
        <v>1541</v>
      </c>
    </row>
    <row r="117" spans="1:5" x14ac:dyDescent="0.2">
      <c r="A117" s="22" t="s">
        <v>64</v>
      </c>
      <c r="B117" s="9" t="s">
        <v>1021</v>
      </c>
      <c r="C117" s="11" t="s">
        <v>2</v>
      </c>
      <c r="E117" s="11" t="s">
        <v>1541</v>
      </c>
    </row>
    <row r="118" spans="1:5" x14ac:dyDescent="0.2">
      <c r="A118" s="22" t="s">
        <v>278</v>
      </c>
      <c r="B118" s="9" t="s">
        <v>1021</v>
      </c>
      <c r="C118" s="11" t="s">
        <v>2</v>
      </c>
      <c r="E118" s="11" t="s">
        <v>1541</v>
      </c>
    </row>
    <row r="119" spans="1:5" x14ac:dyDescent="0.2">
      <c r="A119" s="22" t="s">
        <v>279</v>
      </c>
      <c r="B119" s="9" t="s">
        <v>1021</v>
      </c>
      <c r="C119" s="11" t="s">
        <v>2</v>
      </c>
      <c r="E119" s="11" t="s">
        <v>1541</v>
      </c>
    </row>
    <row r="120" spans="1:5" x14ac:dyDescent="0.2">
      <c r="A120" s="22" t="s">
        <v>280</v>
      </c>
      <c r="B120" s="9" t="s">
        <v>1021</v>
      </c>
      <c r="C120" s="11" t="s">
        <v>2</v>
      </c>
      <c r="E120" s="11" t="s">
        <v>1541</v>
      </c>
    </row>
    <row r="121" spans="1:5" x14ac:dyDescent="0.2">
      <c r="A121" s="22" t="s">
        <v>103</v>
      </c>
      <c r="B121" s="9" t="s">
        <v>1021</v>
      </c>
      <c r="C121" s="11" t="s">
        <v>2</v>
      </c>
      <c r="E121" s="11" t="s">
        <v>1541</v>
      </c>
    </row>
    <row r="122" spans="1:5" x14ac:dyDescent="0.2">
      <c r="A122" s="22" t="s">
        <v>281</v>
      </c>
      <c r="B122" s="9" t="s">
        <v>1021</v>
      </c>
      <c r="C122" s="11" t="s">
        <v>2</v>
      </c>
      <c r="E122" s="11" t="s">
        <v>1541</v>
      </c>
    </row>
    <row r="123" spans="1:5" x14ac:dyDescent="0.2">
      <c r="A123" s="22" t="s">
        <v>282</v>
      </c>
      <c r="B123" s="9" t="s">
        <v>1021</v>
      </c>
      <c r="C123" s="11" t="s">
        <v>2</v>
      </c>
      <c r="E123" s="11" t="s">
        <v>1541</v>
      </c>
    </row>
    <row r="124" spans="1:5" x14ac:dyDescent="0.2">
      <c r="A124" s="22" t="s">
        <v>136</v>
      </c>
      <c r="B124" s="9" t="s">
        <v>1021</v>
      </c>
      <c r="C124" s="11" t="s">
        <v>2</v>
      </c>
      <c r="E124" s="11" t="s">
        <v>1541</v>
      </c>
    </row>
    <row r="125" spans="1:5" x14ac:dyDescent="0.2">
      <c r="A125" s="22" t="s">
        <v>283</v>
      </c>
      <c r="B125" s="9" t="s">
        <v>1021</v>
      </c>
      <c r="C125" s="11" t="s">
        <v>2</v>
      </c>
      <c r="E125" s="11" t="s">
        <v>1541</v>
      </c>
    </row>
    <row r="126" spans="1:5" x14ac:dyDescent="0.2">
      <c r="A126" s="22" t="s">
        <v>137</v>
      </c>
      <c r="B126" s="9" t="s">
        <v>1021</v>
      </c>
      <c r="C126" s="11" t="s">
        <v>2</v>
      </c>
      <c r="E126" s="11" t="s">
        <v>1541</v>
      </c>
    </row>
    <row r="127" spans="1:5" x14ac:dyDescent="0.2">
      <c r="A127" s="22" t="s">
        <v>138</v>
      </c>
      <c r="B127" s="9" t="s">
        <v>1021</v>
      </c>
      <c r="C127" s="11" t="s">
        <v>2</v>
      </c>
      <c r="E127" s="11" t="s">
        <v>1541</v>
      </c>
    </row>
    <row r="128" spans="1:5" x14ac:dyDescent="0.2">
      <c r="A128" s="22" t="s">
        <v>18</v>
      </c>
      <c r="B128" s="9" t="s">
        <v>1021</v>
      </c>
      <c r="C128" s="11" t="s">
        <v>2</v>
      </c>
      <c r="E128" s="11" t="s">
        <v>1541</v>
      </c>
    </row>
    <row r="129" spans="1:5" x14ac:dyDescent="0.2">
      <c r="A129" s="22" t="s">
        <v>104</v>
      </c>
      <c r="B129" s="9" t="s">
        <v>1021</v>
      </c>
      <c r="C129" s="11" t="s">
        <v>2</v>
      </c>
      <c r="E129" s="11" t="s">
        <v>1541</v>
      </c>
    </row>
    <row r="130" spans="1:5" x14ac:dyDescent="0.2">
      <c r="A130" s="22" t="s">
        <v>48</v>
      </c>
      <c r="B130" s="9" t="s">
        <v>1021</v>
      </c>
      <c r="C130" s="11" t="s">
        <v>2</v>
      </c>
      <c r="E130" s="11" t="s">
        <v>1541</v>
      </c>
    </row>
    <row r="131" spans="1:5" x14ac:dyDescent="0.2">
      <c r="A131" s="22" t="s">
        <v>49</v>
      </c>
      <c r="B131" s="9" t="s">
        <v>1021</v>
      </c>
      <c r="C131" s="11" t="s">
        <v>2</v>
      </c>
      <c r="E131" s="11" t="s">
        <v>1541</v>
      </c>
    </row>
    <row r="132" spans="1:5" x14ac:dyDescent="0.2">
      <c r="A132" s="22" t="s">
        <v>301</v>
      </c>
      <c r="B132" s="25" t="s">
        <v>1021</v>
      </c>
      <c r="C132" s="11" t="s">
        <v>2</v>
      </c>
      <c r="E132" s="11" t="s">
        <v>1541</v>
      </c>
    </row>
    <row r="133" spans="1:5" x14ac:dyDescent="0.2">
      <c r="A133" s="22" t="s">
        <v>184</v>
      </c>
      <c r="B133" s="25" t="s">
        <v>1021</v>
      </c>
      <c r="C133" s="11" t="s">
        <v>2</v>
      </c>
      <c r="E133" s="11" t="s">
        <v>1541</v>
      </c>
    </row>
    <row r="134" spans="1:5" x14ac:dyDescent="0.2">
      <c r="A134" s="22" t="s">
        <v>302</v>
      </c>
      <c r="B134" s="25" t="s">
        <v>1021</v>
      </c>
      <c r="C134" s="11" t="s">
        <v>2</v>
      </c>
      <c r="E134" s="11" t="s">
        <v>1541</v>
      </c>
    </row>
    <row r="135" spans="1:5" x14ac:dyDescent="0.2">
      <c r="A135" s="22" t="s">
        <v>303</v>
      </c>
      <c r="B135" s="25" t="s">
        <v>1021</v>
      </c>
      <c r="C135" s="11" t="s">
        <v>2</v>
      </c>
      <c r="E135" s="11" t="s">
        <v>1541</v>
      </c>
    </row>
    <row r="136" spans="1:5" x14ac:dyDescent="0.2">
      <c r="A136" s="22" t="s">
        <v>185</v>
      </c>
      <c r="B136" s="25" t="s">
        <v>1021</v>
      </c>
      <c r="C136" s="11" t="s">
        <v>2</v>
      </c>
      <c r="E136" s="11" t="s">
        <v>1541</v>
      </c>
    </row>
    <row r="137" spans="1:5" x14ac:dyDescent="0.2">
      <c r="A137" s="22" t="s">
        <v>14</v>
      </c>
      <c r="B137" s="25" t="s">
        <v>1021</v>
      </c>
      <c r="C137" s="11" t="s">
        <v>2</v>
      </c>
      <c r="E137" s="11" t="s">
        <v>1541</v>
      </c>
    </row>
    <row r="138" spans="1:5" x14ac:dyDescent="0.2">
      <c r="A138" s="22" t="s">
        <v>304</v>
      </c>
      <c r="B138" s="25" t="s">
        <v>1021</v>
      </c>
      <c r="C138" s="11" t="s">
        <v>2</v>
      </c>
      <c r="E138" s="11" t="s">
        <v>1541</v>
      </c>
    </row>
    <row r="139" spans="1:5" x14ac:dyDescent="0.2">
      <c r="A139" s="22" t="s">
        <v>305</v>
      </c>
      <c r="B139" s="25" t="s">
        <v>1021</v>
      </c>
      <c r="C139" s="11" t="s">
        <v>2</v>
      </c>
      <c r="E139" s="11" t="s">
        <v>1541</v>
      </c>
    </row>
    <row r="140" spans="1:5" x14ac:dyDescent="0.2">
      <c r="A140" s="22" t="s">
        <v>60</v>
      </c>
      <c r="B140" s="25" t="s">
        <v>1021</v>
      </c>
      <c r="C140" s="11" t="s">
        <v>2</v>
      </c>
      <c r="E140" s="11" t="s">
        <v>1541</v>
      </c>
    </row>
    <row r="141" spans="1:5" x14ac:dyDescent="0.2">
      <c r="A141" s="22" t="s">
        <v>28</v>
      </c>
      <c r="B141" s="25" t="s">
        <v>1021</v>
      </c>
      <c r="C141" s="11" t="s">
        <v>2</v>
      </c>
      <c r="E141" s="11" t="s">
        <v>1541</v>
      </c>
    </row>
    <row r="142" spans="1:5" x14ac:dyDescent="0.2">
      <c r="A142" s="22" t="s">
        <v>186</v>
      </c>
      <c r="B142" s="25" t="s">
        <v>1021</v>
      </c>
      <c r="C142" s="11" t="s">
        <v>2</v>
      </c>
      <c r="E142" s="11" t="s">
        <v>1541</v>
      </c>
    </row>
    <row r="143" spans="1:5" x14ac:dyDescent="0.2">
      <c r="A143" s="22" t="s">
        <v>47</v>
      </c>
      <c r="B143" s="25" t="s">
        <v>1021</v>
      </c>
      <c r="C143" s="11" t="s">
        <v>2</v>
      </c>
      <c r="E143" s="11" t="s">
        <v>1541</v>
      </c>
    </row>
    <row r="144" spans="1:5" x14ac:dyDescent="0.2">
      <c r="A144" s="22" t="s">
        <v>306</v>
      </c>
      <c r="B144" s="25" t="s">
        <v>1021</v>
      </c>
      <c r="C144" s="11" t="s">
        <v>2</v>
      </c>
      <c r="E144" s="11" t="s">
        <v>1541</v>
      </c>
    </row>
    <row r="145" spans="1:5" x14ac:dyDescent="0.2">
      <c r="A145" s="22" t="s">
        <v>187</v>
      </c>
      <c r="B145" s="25" t="s">
        <v>1021</v>
      </c>
      <c r="C145" s="11" t="s">
        <v>2</v>
      </c>
      <c r="E145" s="11" t="s">
        <v>1541</v>
      </c>
    </row>
    <row r="146" spans="1:5" x14ac:dyDescent="0.2">
      <c r="A146" s="22" t="s">
        <v>83</v>
      </c>
      <c r="B146" s="25" t="s">
        <v>1021</v>
      </c>
      <c r="C146" s="11" t="s">
        <v>2</v>
      </c>
      <c r="E146" s="11" t="s">
        <v>1541</v>
      </c>
    </row>
    <row r="147" spans="1:5" x14ac:dyDescent="0.2">
      <c r="A147" s="22" t="s">
        <v>188</v>
      </c>
      <c r="B147" s="25" t="s">
        <v>1021</v>
      </c>
      <c r="C147" s="11" t="s">
        <v>2</v>
      </c>
      <c r="E147" s="11" t="s">
        <v>1541</v>
      </c>
    </row>
    <row r="148" spans="1:5" x14ac:dyDescent="0.2">
      <c r="A148" s="22" t="s">
        <v>307</v>
      </c>
      <c r="B148" s="25" t="s">
        <v>1021</v>
      </c>
      <c r="C148" s="11" t="s">
        <v>2</v>
      </c>
      <c r="E148" s="11" t="s">
        <v>1541</v>
      </c>
    </row>
    <row r="149" spans="1:5" x14ac:dyDescent="0.2">
      <c r="A149" s="22" t="s">
        <v>308</v>
      </c>
      <c r="B149" s="25" t="s">
        <v>1021</v>
      </c>
      <c r="C149" s="11" t="s">
        <v>2</v>
      </c>
      <c r="E149" s="11" t="s">
        <v>1541</v>
      </c>
    </row>
    <row r="150" spans="1:5" x14ac:dyDescent="0.2">
      <c r="A150" s="22" t="s">
        <v>61</v>
      </c>
      <c r="B150" s="25" t="s">
        <v>1021</v>
      </c>
      <c r="C150" s="11" t="s">
        <v>2</v>
      </c>
      <c r="E150" s="11" t="s">
        <v>1541</v>
      </c>
    </row>
    <row r="151" spans="1:5" x14ac:dyDescent="0.2">
      <c r="A151" s="22" t="s">
        <v>309</v>
      </c>
      <c r="B151" s="25" t="s">
        <v>1021</v>
      </c>
      <c r="C151" s="11" t="s">
        <v>2</v>
      </c>
      <c r="E151" s="11" t="s">
        <v>1541</v>
      </c>
    </row>
    <row r="152" spans="1:5" x14ac:dyDescent="0.2">
      <c r="A152" s="22" t="s">
        <v>189</v>
      </c>
      <c r="B152" s="25" t="s">
        <v>1021</v>
      </c>
      <c r="C152" s="11" t="s">
        <v>2</v>
      </c>
      <c r="E152" s="11" t="s">
        <v>1541</v>
      </c>
    </row>
    <row r="153" spans="1:5" x14ac:dyDescent="0.2">
      <c r="A153" s="22" t="s">
        <v>310</v>
      </c>
      <c r="B153" s="25" t="s">
        <v>1021</v>
      </c>
      <c r="C153" s="11" t="s">
        <v>2</v>
      </c>
      <c r="E153" s="11" t="s">
        <v>1541</v>
      </c>
    </row>
    <row r="154" spans="1:5" x14ac:dyDescent="0.2">
      <c r="A154" s="22" t="s">
        <v>84</v>
      </c>
      <c r="B154" s="25" t="s">
        <v>1021</v>
      </c>
      <c r="C154" s="11" t="s">
        <v>2</v>
      </c>
      <c r="E154" s="11" t="s">
        <v>1541</v>
      </c>
    </row>
    <row r="155" spans="1:5" x14ac:dyDescent="0.2">
      <c r="A155" s="22" t="s">
        <v>190</v>
      </c>
      <c r="B155" s="25" t="s">
        <v>1021</v>
      </c>
      <c r="C155" s="11" t="s">
        <v>2</v>
      </c>
      <c r="E155" s="11" t="s">
        <v>1541</v>
      </c>
    </row>
    <row r="156" spans="1:5" x14ac:dyDescent="0.2">
      <c r="A156" s="22" t="s">
        <v>85</v>
      </c>
      <c r="B156" s="25" t="s">
        <v>1021</v>
      </c>
      <c r="C156" s="11" t="s">
        <v>2</v>
      </c>
      <c r="E156" s="11" t="s">
        <v>1541</v>
      </c>
    </row>
    <row r="157" spans="1:5" x14ac:dyDescent="0.2">
      <c r="A157" s="22" t="s">
        <v>311</v>
      </c>
      <c r="B157" s="25" t="s">
        <v>1021</v>
      </c>
      <c r="C157" s="11" t="s">
        <v>2</v>
      </c>
      <c r="E157" s="11" t="s">
        <v>1541</v>
      </c>
    </row>
    <row r="158" spans="1:5" x14ac:dyDescent="0.2">
      <c r="A158" s="22" t="s">
        <v>191</v>
      </c>
      <c r="B158" s="25" t="s">
        <v>1021</v>
      </c>
      <c r="C158" s="11" t="s">
        <v>2</v>
      </c>
      <c r="E158" s="11" t="s">
        <v>1541</v>
      </c>
    </row>
    <row r="159" spans="1:5" x14ac:dyDescent="0.2">
      <c r="A159" s="22" t="s">
        <v>192</v>
      </c>
      <c r="B159" s="25" t="s">
        <v>1021</v>
      </c>
      <c r="C159" s="11" t="s">
        <v>2</v>
      </c>
      <c r="E159" s="11" t="s">
        <v>1541</v>
      </c>
    </row>
    <row r="160" spans="1:5" x14ac:dyDescent="0.2">
      <c r="A160" s="22" t="s">
        <v>312</v>
      </c>
      <c r="B160" s="25" t="s">
        <v>1021</v>
      </c>
      <c r="C160" s="11" t="s">
        <v>2</v>
      </c>
      <c r="E160" s="11" t="s">
        <v>1541</v>
      </c>
    </row>
    <row r="161" spans="1:5" x14ac:dyDescent="0.2">
      <c r="A161" s="22" t="s">
        <v>193</v>
      </c>
      <c r="B161" s="25" t="s">
        <v>1021</v>
      </c>
      <c r="C161" s="11" t="s">
        <v>2</v>
      </c>
      <c r="E161" s="11" t="s">
        <v>1541</v>
      </c>
    </row>
    <row r="162" spans="1:5" x14ac:dyDescent="0.2">
      <c r="A162" s="22" t="s">
        <v>314</v>
      </c>
      <c r="B162" s="25" t="s">
        <v>1021</v>
      </c>
      <c r="C162" s="11" t="s">
        <v>2</v>
      </c>
      <c r="E162" s="11" t="s">
        <v>1541</v>
      </c>
    </row>
    <row r="163" spans="1:5" x14ac:dyDescent="0.2">
      <c r="A163" s="22" t="s">
        <v>68</v>
      </c>
      <c r="B163" s="25" t="s">
        <v>1021</v>
      </c>
      <c r="C163" s="11" t="s">
        <v>2</v>
      </c>
      <c r="E163" s="11" t="s">
        <v>1541</v>
      </c>
    </row>
    <row r="164" spans="1:5" x14ac:dyDescent="0.2">
      <c r="A164" s="22" t="s">
        <v>194</v>
      </c>
      <c r="B164" s="25" t="s">
        <v>1021</v>
      </c>
      <c r="C164" s="11" t="s">
        <v>2</v>
      </c>
      <c r="E164" s="11" t="s">
        <v>1541</v>
      </c>
    </row>
    <row r="165" spans="1:5" x14ac:dyDescent="0.2">
      <c r="A165" s="22" t="s">
        <v>86</v>
      </c>
      <c r="B165" s="25" t="s">
        <v>1021</v>
      </c>
      <c r="C165" s="11" t="s">
        <v>2</v>
      </c>
      <c r="E165" s="11" t="s">
        <v>1541</v>
      </c>
    </row>
    <row r="166" spans="1:5" x14ac:dyDescent="0.2">
      <c r="A166" s="22" t="s">
        <v>315</v>
      </c>
      <c r="B166" s="25" t="s">
        <v>1021</v>
      </c>
      <c r="C166" s="11" t="s">
        <v>2</v>
      </c>
      <c r="E166" s="11" t="s">
        <v>1541</v>
      </c>
    </row>
    <row r="167" spans="1:5" x14ac:dyDescent="0.2">
      <c r="A167" s="22" t="s">
        <v>195</v>
      </c>
      <c r="B167" s="25" t="s">
        <v>1021</v>
      </c>
      <c r="C167" s="11" t="s">
        <v>2</v>
      </c>
      <c r="E167" s="11" t="s">
        <v>1541</v>
      </c>
    </row>
    <row r="168" spans="1:5" x14ac:dyDescent="0.2">
      <c r="A168" s="22" t="s">
        <v>36</v>
      </c>
      <c r="B168" s="25" t="s">
        <v>1021</v>
      </c>
      <c r="C168" s="11" t="s">
        <v>2</v>
      </c>
      <c r="E168" s="11" t="s">
        <v>1541</v>
      </c>
    </row>
    <row r="169" spans="1:5" x14ac:dyDescent="0.2">
      <c r="A169" s="22" t="s">
        <v>316</v>
      </c>
      <c r="B169" s="25" t="s">
        <v>1021</v>
      </c>
      <c r="C169" s="11" t="s">
        <v>2</v>
      </c>
      <c r="E169" s="11" t="s">
        <v>1541</v>
      </c>
    </row>
    <row r="170" spans="1:5" x14ac:dyDescent="0.2">
      <c r="A170" s="22" t="s">
        <v>148</v>
      </c>
      <c r="B170" s="25" t="s">
        <v>1021</v>
      </c>
      <c r="C170" s="11" t="s">
        <v>2</v>
      </c>
      <c r="E170" s="11" t="s">
        <v>1541</v>
      </c>
    </row>
    <row r="171" spans="1:5" x14ac:dyDescent="0.2">
      <c r="A171" s="22" t="s">
        <v>149</v>
      </c>
      <c r="B171" s="25" t="s">
        <v>1021</v>
      </c>
      <c r="C171" s="11" t="s">
        <v>2</v>
      </c>
      <c r="E171" s="11" t="s">
        <v>1541</v>
      </c>
    </row>
    <row r="172" spans="1:5" x14ac:dyDescent="0.2">
      <c r="A172" s="22" t="s">
        <v>87</v>
      </c>
      <c r="B172" s="25" t="s">
        <v>1021</v>
      </c>
      <c r="C172" s="11" t="s">
        <v>2</v>
      </c>
      <c r="E172" s="11" t="s">
        <v>1541</v>
      </c>
    </row>
    <row r="173" spans="1:5" x14ac:dyDescent="0.2">
      <c r="A173" s="22" t="s">
        <v>317</v>
      </c>
      <c r="B173" s="25" t="s">
        <v>1021</v>
      </c>
      <c r="C173" s="11" t="s">
        <v>2</v>
      </c>
      <c r="E173" s="11" t="s">
        <v>1541</v>
      </c>
    </row>
    <row r="174" spans="1:5" x14ac:dyDescent="0.2">
      <c r="A174" s="22" t="s">
        <v>318</v>
      </c>
      <c r="B174" s="25" t="s">
        <v>1021</v>
      </c>
      <c r="C174" s="11" t="s">
        <v>2</v>
      </c>
      <c r="E174" s="11" t="s">
        <v>1541</v>
      </c>
    </row>
    <row r="175" spans="1:5" x14ac:dyDescent="0.2">
      <c r="A175" s="22" t="s">
        <v>88</v>
      </c>
      <c r="B175" s="25" t="s">
        <v>1021</v>
      </c>
      <c r="C175" s="11" t="s">
        <v>2</v>
      </c>
      <c r="E175" s="11" t="s">
        <v>1541</v>
      </c>
    </row>
    <row r="176" spans="1:5" x14ac:dyDescent="0.2">
      <c r="A176" s="22" t="s">
        <v>319</v>
      </c>
      <c r="B176" s="25" t="s">
        <v>1021</v>
      </c>
      <c r="C176" s="11" t="s">
        <v>2</v>
      </c>
      <c r="E176" s="11" t="s">
        <v>1541</v>
      </c>
    </row>
    <row r="177" spans="1:5" x14ac:dyDescent="0.2">
      <c r="A177" s="22" t="s">
        <v>320</v>
      </c>
      <c r="B177" s="25" t="s">
        <v>1021</v>
      </c>
      <c r="C177" s="11" t="s">
        <v>2</v>
      </c>
      <c r="E177" s="11" t="s">
        <v>1541</v>
      </c>
    </row>
    <row r="178" spans="1:5" x14ac:dyDescent="0.2">
      <c r="A178" s="22" t="s">
        <v>89</v>
      </c>
      <c r="B178" s="25" t="s">
        <v>1021</v>
      </c>
      <c r="C178" s="11" t="s">
        <v>2</v>
      </c>
      <c r="E178" s="11" t="s">
        <v>1541</v>
      </c>
    </row>
    <row r="179" spans="1:5" x14ac:dyDescent="0.2">
      <c r="A179" s="22" t="s">
        <v>321</v>
      </c>
      <c r="B179" s="25" t="s">
        <v>1021</v>
      </c>
      <c r="C179" s="11" t="s">
        <v>2</v>
      </c>
      <c r="E179" s="11" t="s">
        <v>1541</v>
      </c>
    </row>
    <row r="180" spans="1:5" x14ac:dyDescent="0.2">
      <c r="A180" s="22" t="s">
        <v>150</v>
      </c>
      <c r="B180" s="25" t="s">
        <v>1021</v>
      </c>
      <c r="C180" s="11" t="s">
        <v>2</v>
      </c>
      <c r="E180" s="11" t="s">
        <v>1541</v>
      </c>
    </row>
    <row r="181" spans="1:5" x14ac:dyDescent="0.2">
      <c r="A181" s="22" t="s">
        <v>90</v>
      </c>
      <c r="B181" s="25" t="s">
        <v>1021</v>
      </c>
      <c r="C181" s="11" t="s">
        <v>2</v>
      </c>
      <c r="E181" s="11" t="s">
        <v>1541</v>
      </c>
    </row>
    <row r="182" spans="1:5" x14ac:dyDescent="0.2">
      <c r="A182" s="22" t="s">
        <v>322</v>
      </c>
      <c r="B182" s="25" t="s">
        <v>1021</v>
      </c>
      <c r="C182" s="11" t="s">
        <v>2</v>
      </c>
      <c r="E182" s="11" t="s">
        <v>1541</v>
      </c>
    </row>
    <row r="183" spans="1:5" x14ac:dyDescent="0.2">
      <c r="A183" s="22" t="s">
        <v>323</v>
      </c>
      <c r="B183" s="25" t="s">
        <v>1021</v>
      </c>
      <c r="C183" s="11" t="s">
        <v>2</v>
      </c>
      <c r="E183" s="11" t="s">
        <v>1541</v>
      </c>
    </row>
    <row r="184" spans="1:5" x14ac:dyDescent="0.2">
      <c r="A184" s="22" t="s">
        <v>151</v>
      </c>
      <c r="B184" s="25" t="s">
        <v>1021</v>
      </c>
      <c r="C184" s="11" t="s">
        <v>2</v>
      </c>
      <c r="E184" s="11" t="s">
        <v>1541</v>
      </c>
    </row>
    <row r="185" spans="1:5" x14ac:dyDescent="0.2">
      <c r="A185" s="22" t="s">
        <v>152</v>
      </c>
      <c r="B185" s="25" t="s">
        <v>1021</v>
      </c>
      <c r="C185" s="11" t="s">
        <v>2</v>
      </c>
      <c r="E185" s="11" t="s">
        <v>1541</v>
      </c>
    </row>
    <row r="186" spans="1:5" x14ac:dyDescent="0.2">
      <c r="A186" s="22" t="s">
        <v>324</v>
      </c>
      <c r="B186" s="25" t="s">
        <v>1021</v>
      </c>
      <c r="C186" s="11" t="s">
        <v>2</v>
      </c>
      <c r="E186" s="11" t="s">
        <v>1541</v>
      </c>
    </row>
    <row r="187" spans="1:5" x14ac:dyDescent="0.2">
      <c r="A187" s="22" t="s">
        <v>325</v>
      </c>
      <c r="B187" s="25" t="s">
        <v>1021</v>
      </c>
      <c r="C187" s="11" t="s">
        <v>2</v>
      </c>
      <c r="E187" s="11" t="s">
        <v>1541</v>
      </c>
    </row>
    <row r="188" spans="1:5" x14ac:dyDescent="0.2">
      <c r="A188" s="22" t="s">
        <v>69</v>
      </c>
      <c r="B188" s="25" t="s">
        <v>1021</v>
      </c>
      <c r="C188" s="11" t="s">
        <v>2</v>
      </c>
      <c r="E188" s="11" t="s">
        <v>1541</v>
      </c>
    </row>
    <row r="189" spans="1:5" x14ac:dyDescent="0.2">
      <c r="A189" s="22" t="s">
        <v>70</v>
      </c>
      <c r="B189" s="25" t="s">
        <v>1021</v>
      </c>
      <c r="C189" s="11" t="s">
        <v>2</v>
      </c>
      <c r="E189" s="11" t="s">
        <v>1541</v>
      </c>
    </row>
    <row r="190" spans="1:5" x14ac:dyDescent="0.2">
      <c r="A190" s="22" t="s">
        <v>327</v>
      </c>
      <c r="B190" s="25" t="s">
        <v>1021</v>
      </c>
      <c r="C190" s="11" t="s">
        <v>2</v>
      </c>
      <c r="E190" s="11" t="s">
        <v>1541</v>
      </c>
    </row>
    <row r="191" spans="1:5" x14ac:dyDescent="0.2">
      <c r="A191" s="22" t="s">
        <v>328</v>
      </c>
      <c r="B191" s="25" t="s">
        <v>1021</v>
      </c>
      <c r="C191" s="11" t="s">
        <v>2</v>
      </c>
      <c r="E191" s="11" t="s">
        <v>1541</v>
      </c>
    </row>
    <row r="192" spans="1:5" x14ac:dyDescent="0.2">
      <c r="A192" s="22" t="s">
        <v>71</v>
      </c>
      <c r="B192" s="25" t="s">
        <v>1021</v>
      </c>
      <c r="C192" s="11" t="s">
        <v>2</v>
      </c>
      <c r="E192" s="11" t="s">
        <v>1541</v>
      </c>
    </row>
    <row r="193" spans="1:5" x14ac:dyDescent="0.2">
      <c r="A193" s="22" t="s">
        <v>153</v>
      </c>
      <c r="B193" s="25" t="s">
        <v>1021</v>
      </c>
      <c r="C193" s="11" t="s">
        <v>2</v>
      </c>
      <c r="E193" s="11" t="s">
        <v>1541</v>
      </c>
    </row>
    <row r="194" spans="1:5" x14ac:dyDescent="0.2">
      <c r="A194" s="22" t="s">
        <v>154</v>
      </c>
      <c r="B194" s="25" t="s">
        <v>1021</v>
      </c>
      <c r="C194" s="11" t="s">
        <v>2</v>
      </c>
      <c r="E194" s="11" t="s">
        <v>1541</v>
      </c>
    </row>
    <row r="195" spans="1:5" x14ac:dyDescent="0.2">
      <c r="A195" s="22" t="s">
        <v>155</v>
      </c>
      <c r="B195" s="25" t="s">
        <v>1021</v>
      </c>
      <c r="C195" s="11" t="s">
        <v>2</v>
      </c>
      <c r="E195" s="11" t="s">
        <v>1541</v>
      </c>
    </row>
    <row r="196" spans="1:5" x14ac:dyDescent="0.2">
      <c r="A196" s="22" t="s">
        <v>156</v>
      </c>
      <c r="B196" s="25" t="s">
        <v>1021</v>
      </c>
      <c r="C196" s="11" t="s">
        <v>2</v>
      </c>
      <c r="E196" s="11" t="s">
        <v>1541</v>
      </c>
    </row>
    <row r="197" spans="1:5" x14ac:dyDescent="0.2">
      <c r="A197" s="22" t="s">
        <v>58</v>
      </c>
      <c r="B197" s="25" t="s">
        <v>1021</v>
      </c>
      <c r="C197" s="11" t="s">
        <v>2</v>
      </c>
      <c r="E197" s="11" t="s">
        <v>1541</v>
      </c>
    </row>
    <row r="198" spans="1:5" x14ac:dyDescent="0.2">
      <c r="A198" s="22" t="s">
        <v>157</v>
      </c>
      <c r="B198" s="25" t="s">
        <v>1021</v>
      </c>
      <c r="C198" s="11" t="s">
        <v>2</v>
      </c>
      <c r="E198" s="11" t="s">
        <v>1541</v>
      </c>
    </row>
    <row r="199" spans="1:5" x14ac:dyDescent="0.2">
      <c r="A199" s="22" t="s">
        <v>72</v>
      </c>
      <c r="B199" s="25" t="s">
        <v>1021</v>
      </c>
      <c r="C199" s="11" t="s">
        <v>2</v>
      </c>
      <c r="E199" s="11" t="s">
        <v>1541</v>
      </c>
    </row>
    <row r="200" spans="1:5" x14ac:dyDescent="0.2">
      <c r="A200" s="22" t="s">
        <v>329</v>
      </c>
      <c r="B200" s="25" t="s">
        <v>1021</v>
      </c>
      <c r="C200" s="11" t="s">
        <v>2</v>
      </c>
      <c r="E200" s="11" t="s">
        <v>1541</v>
      </c>
    </row>
    <row r="201" spans="1:5" x14ac:dyDescent="0.2">
      <c r="A201" s="22" t="s">
        <v>91</v>
      </c>
      <c r="B201" s="25" t="s">
        <v>1021</v>
      </c>
      <c r="C201" s="11" t="s">
        <v>2</v>
      </c>
      <c r="E201" s="11" t="s">
        <v>1541</v>
      </c>
    </row>
    <row r="202" spans="1:5" x14ac:dyDescent="0.2">
      <c r="A202" s="22" t="s">
        <v>158</v>
      </c>
      <c r="B202" s="25" t="s">
        <v>1021</v>
      </c>
      <c r="C202" s="11" t="s">
        <v>2</v>
      </c>
      <c r="E202" s="11" t="s">
        <v>1541</v>
      </c>
    </row>
    <row r="203" spans="1:5" x14ac:dyDescent="0.2">
      <c r="A203" s="22" t="s">
        <v>73</v>
      </c>
      <c r="B203" s="25" t="s">
        <v>1021</v>
      </c>
      <c r="C203" s="11" t="s">
        <v>2</v>
      </c>
      <c r="E203" s="11" t="s">
        <v>1541</v>
      </c>
    </row>
    <row r="204" spans="1:5" x14ac:dyDescent="0.2">
      <c r="A204" s="22" t="s">
        <v>159</v>
      </c>
      <c r="B204" s="25" t="s">
        <v>1021</v>
      </c>
      <c r="C204" s="11" t="s">
        <v>2</v>
      </c>
      <c r="E204" s="11" t="s">
        <v>1541</v>
      </c>
    </row>
    <row r="205" spans="1:5" x14ac:dyDescent="0.2">
      <c r="A205" s="22" t="s">
        <v>74</v>
      </c>
      <c r="B205" s="25" t="s">
        <v>1021</v>
      </c>
      <c r="C205" s="11" t="s">
        <v>2</v>
      </c>
      <c r="E205" s="11" t="s">
        <v>1541</v>
      </c>
    </row>
    <row r="206" spans="1:5" x14ac:dyDescent="0.2">
      <c r="A206" s="22" t="s">
        <v>160</v>
      </c>
      <c r="B206" s="25" t="s">
        <v>1021</v>
      </c>
      <c r="C206" s="11" t="s">
        <v>2</v>
      </c>
      <c r="E206" s="11" t="s">
        <v>1541</v>
      </c>
    </row>
    <row r="207" spans="1:5" x14ac:dyDescent="0.2">
      <c r="A207" s="22" t="s">
        <v>330</v>
      </c>
      <c r="B207" s="25" t="s">
        <v>1021</v>
      </c>
      <c r="C207" s="11" t="s">
        <v>2</v>
      </c>
      <c r="E207" s="11" t="s">
        <v>1541</v>
      </c>
    </row>
    <row r="208" spans="1:5" x14ac:dyDescent="0.2">
      <c r="A208" s="22" t="s">
        <v>332</v>
      </c>
      <c r="B208" s="25" t="s">
        <v>1021</v>
      </c>
      <c r="C208" s="11" t="s">
        <v>2</v>
      </c>
      <c r="E208" s="11" t="s">
        <v>1541</v>
      </c>
    </row>
    <row r="209" spans="1:5" x14ac:dyDescent="0.2">
      <c r="A209" s="22" t="s">
        <v>333</v>
      </c>
      <c r="B209" s="25" t="s">
        <v>1021</v>
      </c>
      <c r="C209" s="11" t="s">
        <v>2</v>
      </c>
      <c r="E209" s="11" t="s">
        <v>1541</v>
      </c>
    </row>
    <row r="210" spans="1:5" x14ac:dyDescent="0.2">
      <c r="A210" s="22" t="s">
        <v>161</v>
      </c>
      <c r="B210" s="25" t="s">
        <v>1021</v>
      </c>
      <c r="C210" s="11" t="s">
        <v>2</v>
      </c>
      <c r="E210" s="11" t="s">
        <v>1541</v>
      </c>
    </row>
    <row r="211" spans="1:5" x14ac:dyDescent="0.2">
      <c r="A211" s="22" t="s">
        <v>334</v>
      </c>
      <c r="B211" s="25" t="s">
        <v>1021</v>
      </c>
      <c r="C211" s="11" t="s">
        <v>2</v>
      </c>
      <c r="E211" s="11" t="s">
        <v>1541</v>
      </c>
    </row>
    <row r="212" spans="1:5" x14ac:dyDescent="0.2">
      <c r="A212" s="22" t="s">
        <v>335</v>
      </c>
      <c r="B212" s="25" t="s">
        <v>1021</v>
      </c>
      <c r="C212" s="11" t="s">
        <v>2</v>
      </c>
      <c r="E212" s="11" t="s">
        <v>1541</v>
      </c>
    </row>
    <row r="213" spans="1:5" x14ac:dyDescent="0.2">
      <c r="A213" s="22" t="s">
        <v>336</v>
      </c>
      <c r="B213" s="25" t="s">
        <v>1021</v>
      </c>
      <c r="C213" s="11" t="s">
        <v>2</v>
      </c>
      <c r="E213" s="11" t="s">
        <v>1541</v>
      </c>
    </row>
    <row r="214" spans="1:5" x14ac:dyDescent="0.2">
      <c r="A214" s="22" t="s">
        <v>164</v>
      </c>
      <c r="B214" s="25" t="s">
        <v>1021</v>
      </c>
      <c r="C214" s="11" t="s">
        <v>2</v>
      </c>
      <c r="E214" s="11" t="s">
        <v>1541</v>
      </c>
    </row>
    <row r="215" spans="1:5" x14ac:dyDescent="0.2">
      <c r="A215" s="22" t="s">
        <v>166</v>
      </c>
      <c r="B215" s="25" t="s">
        <v>1021</v>
      </c>
      <c r="C215" s="11" t="s">
        <v>2</v>
      </c>
      <c r="E215" s="11" t="s">
        <v>1541</v>
      </c>
    </row>
    <row r="216" spans="1:5" x14ac:dyDescent="0.2">
      <c r="A216" s="22" t="s">
        <v>337</v>
      </c>
      <c r="B216" s="25" t="s">
        <v>1021</v>
      </c>
      <c r="C216" s="11" t="s">
        <v>2</v>
      </c>
      <c r="E216" s="11" t="s">
        <v>1541</v>
      </c>
    </row>
    <row r="217" spans="1:5" x14ac:dyDescent="0.2">
      <c r="A217" s="22" t="s">
        <v>338</v>
      </c>
      <c r="B217" s="25" t="s">
        <v>1021</v>
      </c>
      <c r="C217" s="11" t="s">
        <v>2</v>
      </c>
      <c r="E217" s="11" t="s">
        <v>1541</v>
      </c>
    </row>
    <row r="218" spans="1:5" x14ac:dyDescent="0.2">
      <c r="A218" s="22" t="s">
        <v>339</v>
      </c>
      <c r="B218" s="25" t="s">
        <v>1021</v>
      </c>
      <c r="C218" s="11" t="s">
        <v>2</v>
      </c>
      <c r="E218" s="11" t="s">
        <v>1541</v>
      </c>
    </row>
    <row r="219" spans="1:5" x14ac:dyDescent="0.2">
      <c r="A219" s="22" t="s">
        <v>340</v>
      </c>
      <c r="B219" s="25" t="s">
        <v>1021</v>
      </c>
      <c r="C219" s="11" t="s">
        <v>2</v>
      </c>
      <c r="E219" s="11" t="s">
        <v>1541</v>
      </c>
    </row>
    <row r="220" spans="1:5" x14ac:dyDescent="0.2">
      <c r="A220" s="22" t="s">
        <v>167</v>
      </c>
      <c r="B220" s="25" t="s">
        <v>1021</v>
      </c>
      <c r="C220" s="11" t="s">
        <v>2</v>
      </c>
      <c r="E220" s="11" t="s">
        <v>1541</v>
      </c>
    </row>
    <row r="221" spans="1:5" x14ac:dyDescent="0.2">
      <c r="A221" s="22" t="s">
        <v>341</v>
      </c>
      <c r="B221" s="25" t="s">
        <v>1021</v>
      </c>
      <c r="C221" s="11" t="s">
        <v>2</v>
      </c>
      <c r="E221" s="11" t="s">
        <v>1541</v>
      </c>
    </row>
    <row r="222" spans="1:5" x14ac:dyDescent="0.2">
      <c r="A222" s="22" t="s">
        <v>342</v>
      </c>
      <c r="B222" s="25" t="s">
        <v>1021</v>
      </c>
      <c r="C222" s="11" t="s">
        <v>2</v>
      </c>
      <c r="E222" s="11" t="s">
        <v>1541</v>
      </c>
    </row>
    <row r="223" spans="1:5" x14ac:dyDescent="0.2">
      <c r="A223" s="22" t="s">
        <v>168</v>
      </c>
      <c r="B223" s="25" t="s">
        <v>1021</v>
      </c>
      <c r="C223" s="11" t="s">
        <v>2</v>
      </c>
      <c r="E223" s="11" t="s">
        <v>1541</v>
      </c>
    </row>
    <row r="224" spans="1:5" x14ac:dyDescent="0.2">
      <c r="A224" s="22" t="s">
        <v>169</v>
      </c>
      <c r="B224" s="25" t="s">
        <v>1021</v>
      </c>
      <c r="C224" s="11" t="s">
        <v>2</v>
      </c>
      <c r="E224" s="11" t="s">
        <v>1541</v>
      </c>
    </row>
    <row r="225" spans="1:5" x14ac:dyDescent="0.2">
      <c r="A225" s="22" t="s">
        <v>344</v>
      </c>
      <c r="B225" s="25" t="s">
        <v>1021</v>
      </c>
      <c r="C225" s="11" t="s">
        <v>2</v>
      </c>
      <c r="E225" s="11" t="s">
        <v>1541</v>
      </c>
    </row>
    <row r="226" spans="1:5" x14ac:dyDescent="0.2">
      <c r="A226" s="22" t="s">
        <v>345</v>
      </c>
      <c r="B226" s="25" t="s">
        <v>1021</v>
      </c>
      <c r="C226" s="11" t="s">
        <v>2</v>
      </c>
      <c r="E226" s="11" t="s">
        <v>1541</v>
      </c>
    </row>
    <row r="227" spans="1:5" x14ac:dyDescent="0.2">
      <c r="A227" s="22" t="s">
        <v>170</v>
      </c>
      <c r="B227" s="25" t="s">
        <v>1021</v>
      </c>
      <c r="C227" s="11" t="s">
        <v>2</v>
      </c>
      <c r="E227" s="11" t="s">
        <v>1541</v>
      </c>
    </row>
    <row r="228" spans="1:5" x14ac:dyDescent="0.2">
      <c r="A228" s="22" t="s">
        <v>346</v>
      </c>
      <c r="B228" s="25" t="s">
        <v>1021</v>
      </c>
      <c r="C228" s="11" t="s">
        <v>2</v>
      </c>
      <c r="E228" s="11" t="s">
        <v>1541</v>
      </c>
    </row>
    <row r="229" spans="1:5" x14ac:dyDescent="0.2">
      <c r="A229" s="22" t="s">
        <v>347</v>
      </c>
      <c r="B229" s="25" t="s">
        <v>1021</v>
      </c>
      <c r="C229" s="11" t="s">
        <v>2</v>
      </c>
      <c r="E229" s="11" t="s">
        <v>1541</v>
      </c>
    </row>
    <row r="230" spans="1:5" x14ac:dyDescent="0.2">
      <c r="A230" s="22" t="s">
        <v>348</v>
      </c>
      <c r="B230" s="25" t="s">
        <v>1021</v>
      </c>
      <c r="C230" s="11" t="s">
        <v>2</v>
      </c>
      <c r="E230" s="11" t="s">
        <v>1541</v>
      </c>
    </row>
    <row r="231" spans="1:5" x14ac:dyDescent="0.2">
      <c r="A231" s="22" t="s">
        <v>349</v>
      </c>
      <c r="B231" s="25" t="s">
        <v>1021</v>
      </c>
      <c r="C231" s="11" t="s">
        <v>2</v>
      </c>
      <c r="E231" s="11" t="s">
        <v>1541</v>
      </c>
    </row>
    <row r="232" spans="1:5" x14ac:dyDescent="0.2">
      <c r="A232" s="22" t="s">
        <v>351</v>
      </c>
      <c r="B232" s="25" t="s">
        <v>1021</v>
      </c>
      <c r="C232" s="11" t="s">
        <v>2</v>
      </c>
      <c r="E232" s="11" t="s">
        <v>1541</v>
      </c>
    </row>
    <row r="233" spans="1:5" x14ac:dyDescent="0.2">
      <c r="A233" s="22" t="s">
        <v>171</v>
      </c>
      <c r="B233" s="25" t="s">
        <v>1021</v>
      </c>
      <c r="C233" s="11" t="s">
        <v>2</v>
      </c>
      <c r="E233" s="11" t="s">
        <v>1541</v>
      </c>
    </row>
    <row r="234" spans="1:5" x14ac:dyDescent="0.2">
      <c r="A234" s="22" t="s">
        <v>352</v>
      </c>
      <c r="B234" s="25" t="s">
        <v>1021</v>
      </c>
      <c r="C234" s="11" t="s">
        <v>2</v>
      </c>
      <c r="E234" s="11" t="s">
        <v>1541</v>
      </c>
    </row>
    <row r="235" spans="1:5" x14ac:dyDescent="0.2">
      <c r="A235" s="22" t="s">
        <v>353</v>
      </c>
      <c r="B235" s="25" t="s">
        <v>1021</v>
      </c>
      <c r="C235" s="11" t="s">
        <v>2</v>
      </c>
      <c r="E235" s="11" t="s">
        <v>1541</v>
      </c>
    </row>
    <row r="236" spans="1:5" x14ac:dyDescent="0.2">
      <c r="A236" s="22" t="s">
        <v>172</v>
      </c>
      <c r="B236" s="25" t="s">
        <v>1021</v>
      </c>
      <c r="C236" s="11" t="s">
        <v>2</v>
      </c>
      <c r="E236" s="11" t="s">
        <v>1541</v>
      </c>
    </row>
    <row r="237" spans="1:5" x14ac:dyDescent="0.2">
      <c r="A237" s="22" t="s">
        <v>354</v>
      </c>
      <c r="B237" s="25" t="s">
        <v>1021</v>
      </c>
      <c r="C237" s="11" t="s">
        <v>2</v>
      </c>
      <c r="E237" s="11" t="s">
        <v>1541</v>
      </c>
    </row>
    <row r="238" spans="1:5" x14ac:dyDescent="0.2">
      <c r="A238" s="22" t="s">
        <v>355</v>
      </c>
      <c r="B238" s="25" t="s">
        <v>1021</v>
      </c>
      <c r="C238" s="11" t="s">
        <v>2</v>
      </c>
      <c r="E238" s="11" t="s">
        <v>1541</v>
      </c>
    </row>
    <row r="239" spans="1:5" x14ac:dyDescent="0.2">
      <c r="A239" s="22" t="s">
        <v>173</v>
      </c>
      <c r="B239" s="25" t="s">
        <v>1021</v>
      </c>
      <c r="C239" s="11" t="s">
        <v>2</v>
      </c>
      <c r="E239" s="11" t="s">
        <v>1541</v>
      </c>
    </row>
    <row r="240" spans="1:5" x14ac:dyDescent="0.2">
      <c r="A240" s="22" t="s">
        <v>356</v>
      </c>
      <c r="B240" s="25" t="s">
        <v>1021</v>
      </c>
      <c r="C240" s="11" t="s">
        <v>2</v>
      </c>
      <c r="E240" s="11" t="s">
        <v>1541</v>
      </c>
    </row>
    <row r="241" spans="1:5" x14ac:dyDescent="0.2">
      <c r="A241" s="22" t="s">
        <v>357</v>
      </c>
      <c r="B241" s="25" t="s">
        <v>1021</v>
      </c>
      <c r="C241" s="11" t="s">
        <v>2</v>
      </c>
      <c r="E241" s="11" t="s">
        <v>1541</v>
      </c>
    </row>
    <row r="242" spans="1:5" x14ac:dyDescent="0.2">
      <c r="A242" s="22" t="s">
        <v>358</v>
      </c>
      <c r="B242" s="25" t="s">
        <v>1021</v>
      </c>
      <c r="C242" s="11" t="s">
        <v>2</v>
      </c>
      <c r="E242" s="11" t="s">
        <v>1541</v>
      </c>
    </row>
    <row r="243" spans="1:5" x14ac:dyDescent="0.2">
      <c r="A243" s="22" t="s">
        <v>359</v>
      </c>
      <c r="B243" s="25" t="s">
        <v>1021</v>
      </c>
      <c r="C243" s="11" t="s">
        <v>2</v>
      </c>
      <c r="E243" s="11" t="s">
        <v>1541</v>
      </c>
    </row>
    <row r="244" spans="1:5" x14ac:dyDescent="0.2">
      <c r="A244" s="22" t="s">
        <v>360</v>
      </c>
      <c r="B244" s="25" t="s">
        <v>1021</v>
      </c>
      <c r="C244" s="11" t="s">
        <v>2</v>
      </c>
      <c r="E244" s="11" t="s">
        <v>1541</v>
      </c>
    </row>
    <row r="245" spans="1:5" x14ac:dyDescent="0.2">
      <c r="A245" s="22" t="s">
        <v>174</v>
      </c>
      <c r="B245" s="25" t="s">
        <v>1021</v>
      </c>
      <c r="C245" s="11" t="s">
        <v>2</v>
      </c>
      <c r="E245" s="11" t="s">
        <v>1541</v>
      </c>
    </row>
    <row r="246" spans="1:5" x14ac:dyDescent="0.2">
      <c r="A246" s="22" t="s">
        <v>92</v>
      </c>
      <c r="B246" s="25" t="s">
        <v>1021</v>
      </c>
      <c r="C246" s="11" t="s">
        <v>2</v>
      </c>
      <c r="E246" s="11" t="s">
        <v>1541</v>
      </c>
    </row>
    <row r="247" spans="1:5" x14ac:dyDescent="0.2">
      <c r="A247" s="22" t="s">
        <v>175</v>
      </c>
      <c r="B247" s="25" t="s">
        <v>1021</v>
      </c>
      <c r="C247" s="11" t="s">
        <v>2</v>
      </c>
      <c r="E247" s="11" t="s">
        <v>1541</v>
      </c>
    </row>
    <row r="248" spans="1:5" x14ac:dyDescent="0.2">
      <c r="A248" s="22" t="s">
        <v>176</v>
      </c>
      <c r="B248" s="25" t="s">
        <v>1021</v>
      </c>
      <c r="C248" s="11" t="s">
        <v>2</v>
      </c>
      <c r="E248" s="11" t="s">
        <v>1541</v>
      </c>
    </row>
    <row r="249" spans="1:5" x14ac:dyDescent="0.2">
      <c r="A249" s="22" t="s">
        <v>177</v>
      </c>
      <c r="B249" s="25" t="s">
        <v>1021</v>
      </c>
      <c r="C249" s="11" t="s">
        <v>2</v>
      </c>
      <c r="E249" s="11" t="s">
        <v>1541</v>
      </c>
    </row>
    <row r="250" spans="1:5" x14ac:dyDescent="0.2">
      <c r="A250" s="22" t="s">
        <v>93</v>
      </c>
      <c r="B250" s="25" t="s">
        <v>1021</v>
      </c>
      <c r="C250" s="11" t="s">
        <v>2</v>
      </c>
      <c r="E250" s="11" t="s">
        <v>1541</v>
      </c>
    </row>
    <row r="251" spans="1:5" x14ac:dyDescent="0.2">
      <c r="A251" s="22" t="s">
        <v>178</v>
      </c>
      <c r="B251" s="25" t="s">
        <v>1021</v>
      </c>
      <c r="C251" s="11" t="s">
        <v>2</v>
      </c>
      <c r="E251" s="11" t="s">
        <v>1541</v>
      </c>
    </row>
    <row r="252" spans="1:5" x14ac:dyDescent="0.2">
      <c r="A252" s="22" t="s">
        <v>362</v>
      </c>
      <c r="B252" s="25" t="s">
        <v>1021</v>
      </c>
      <c r="C252" s="11" t="s">
        <v>2</v>
      </c>
      <c r="E252" s="11" t="s">
        <v>1541</v>
      </c>
    </row>
    <row r="253" spans="1:5" x14ac:dyDescent="0.2">
      <c r="A253" s="22" t="s">
        <v>94</v>
      </c>
      <c r="B253" s="25" t="s">
        <v>1021</v>
      </c>
      <c r="C253" s="11" t="s">
        <v>2</v>
      </c>
      <c r="E253" s="11" t="s">
        <v>1541</v>
      </c>
    </row>
    <row r="254" spans="1:5" x14ac:dyDescent="0.2">
      <c r="A254" s="22" t="s">
        <v>363</v>
      </c>
      <c r="B254" s="25" t="s">
        <v>1021</v>
      </c>
      <c r="C254" s="11" t="s">
        <v>2</v>
      </c>
      <c r="E254" s="11" t="s">
        <v>1541</v>
      </c>
    </row>
    <row r="255" spans="1:5" x14ac:dyDescent="0.2">
      <c r="A255" s="22" t="s">
        <v>364</v>
      </c>
      <c r="B255" s="25" t="s">
        <v>1021</v>
      </c>
      <c r="C255" s="11" t="s">
        <v>2</v>
      </c>
      <c r="E255" s="11" t="s">
        <v>1541</v>
      </c>
    </row>
    <row r="256" spans="1:5" x14ac:dyDescent="0.2">
      <c r="A256" s="9" t="s">
        <v>179</v>
      </c>
      <c r="B256" s="25" t="s">
        <v>1021</v>
      </c>
      <c r="C256" s="11" t="s">
        <v>2</v>
      </c>
      <c r="E256" s="11" t="s">
        <v>1541</v>
      </c>
    </row>
    <row r="257" spans="1:5" x14ac:dyDescent="0.2">
      <c r="A257" s="22" t="s">
        <v>180</v>
      </c>
      <c r="B257" s="25" t="s">
        <v>1021</v>
      </c>
      <c r="C257" s="11" t="s">
        <v>2</v>
      </c>
      <c r="E257" s="11" t="s">
        <v>1541</v>
      </c>
    </row>
    <row r="258" spans="1:5" x14ac:dyDescent="0.2">
      <c r="A258" s="22" t="s">
        <v>365</v>
      </c>
      <c r="B258" s="25" t="s">
        <v>1021</v>
      </c>
      <c r="C258" s="11" t="s">
        <v>2</v>
      </c>
      <c r="E258" s="11" t="s">
        <v>1541</v>
      </c>
    </row>
    <row r="259" spans="1:5" x14ac:dyDescent="0.2">
      <c r="A259" s="22" t="s">
        <v>366</v>
      </c>
      <c r="B259" s="25" t="s">
        <v>1021</v>
      </c>
      <c r="C259" s="11" t="s">
        <v>2</v>
      </c>
      <c r="E259" s="11" t="s">
        <v>1541</v>
      </c>
    </row>
    <row r="260" spans="1:5" x14ac:dyDescent="0.2">
      <c r="A260" s="22" t="s">
        <v>367</v>
      </c>
      <c r="B260" s="25" t="s">
        <v>1021</v>
      </c>
      <c r="C260" s="11" t="s">
        <v>2</v>
      </c>
      <c r="E260" s="11" t="s">
        <v>1541</v>
      </c>
    </row>
    <row r="261" spans="1:5" x14ac:dyDescent="0.2">
      <c r="A261" s="22" t="s">
        <v>369</v>
      </c>
      <c r="B261" s="25" t="s">
        <v>1021</v>
      </c>
      <c r="C261" s="11" t="s">
        <v>2</v>
      </c>
      <c r="E261" s="11" t="s">
        <v>1541</v>
      </c>
    </row>
    <row r="262" spans="1:5" x14ac:dyDescent="0.2">
      <c r="A262" s="22" t="s">
        <v>181</v>
      </c>
      <c r="B262" s="25" t="s">
        <v>1021</v>
      </c>
      <c r="C262" s="11" t="s">
        <v>2</v>
      </c>
      <c r="E262" s="11" t="s">
        <v>1541</v>
      </c>
    </row>
    <row r="263" spans="1:5" x14ac:dyDescent="0.2">
      <c r="A263" s="22" t="s">
        <v>370</v>
      </c>
      <c r="B263" s="25" t="s">
        <v>1021</v>
      </c>
      <c r="C263" s="11" t="s">
        <v>2</v>
      </c>
      <c r="E263" s="11" t="s">
        <v>1541</v>
      </c>
    </row>
    <row r="264" spans="1:5" x14ac:dyDescent="0.2">
      <c r="A264" s="22" t="s">
        <v>371</v>
      </c>
      <c r="B264" s="25" t="s">
        <v>1021</v>
      </c>
      <c r="C264" s="11" t="s">
        <v>2</v>
      </c>
      <c r="E264" s="11" t="s">
        <v>1541</v>
      </c>
    </row>
    <row r="265" spans="1:5" x14ac:dyDescent="0.2">
      <c r="A265" s="22" t="s">
        <v>372</v>
      </c>
      <c r="B265" s="25" t="s">
        <v>1021</v>
      </c>
      <c r="C265" s="11" t="s">
        <v>2</v>
      </c>
      <c r="E265" s="11" t="s">
        <v>1541</v>
      </c>
    </row>
    <row r="266" spans="1:5" x14ac:dyDescent="0.2">
      <c r="A266" s="22" t="s">
        <v>182</v>
      </c>
      <c r="B266" s="25" t="s">
        <v>1021</v>
      </c>
      <c r="C266" s="11" t="s">
        <v>2</v>
      </c>
      <c r="E266" s="11" t="s">
        <v>1541</v>
      </c>
    </row>
    <row r="267" spans="1:5" x14ac:dyDescent="0.2">
      <c r="A267" s="22" t="s">
        <v>373</v>
      </c>
      <c r="B267" s="25" t="s">
        <v>1021</v>
      </c>
      <c r="C267" s="11" t="s">
        <v>2</v>
      </c>
      <c r="E267" s="11" t="s">
        <v>1541</v>
      </c>
    </row>
    <row r="268" spans="1:5" x14ac:dyDescent="0.2">
      <c r="A268" s="22" t="s">
        <v>374</v>
      </c>
      <c r="B268" s="25" t="s">
        <v>1021</v>
      </c>
      <c r="C268" s="11" t="s">
        <v>2</v>
      </c>
      <c r="E268" s="11" t="s">
        <v>1541</v>
      </c>
    </row>
    <row r="269" spans="1:5" x14ac:dyDescent="0.2">
      <c r="A269" s="22" t="s">
        <v>375</v>
      </c>
      <c r="B269" s="25" t="s">
        <v>1021</v>
      </c>
      <c r="C269" s="11" t="s">
        <v>2</v>
      </c>
      <c r="E269" s="11" t="s">
        <v>1541</v>
      </c>
    </row>
    <row r="270" spans="1:5" x14ac:dyDescent="0.2">
      <c r="A270" s="22" t="s">
        <v>376</v>
      </c>
      <c r="B270" s="25" t="s">
        <v>1021</v>
      </c>
      <c r="C270" s="11" t="s">
        <v>2</v>
      </c>
      <c r="E270" s="11" t="s">
        <v>1541</v>
      </c>
    </row>
    <row r="271" spans="1:5" x14ac:dyDescent="0.2">
      <c r="A271" s="22" t="s">
        <v>377</v>
      </c>
      <c r="B271" s="25" t="s">
        <v>1021</v>
      </c>
      <c r="C271" s="11" t="s">
        <v>2</v>
      </c>
      <c r="E271" s="11" t="s">
        <v>1541</v>
      </c>
    </row>
    <row r="272" spans="1:5" x14ac:dyDescent="0.2">
      <c r="A272" s="22" t="s">
        <v>378</v>
      </c>
      <c r="B272" s="25" t="s">
        <v>1021</v>
      </c>
      <c r="C272" s="11" t="s">
        <v>2</v>
      </c>
      <c r="E272" s="11" t="s">
        <v>1541</v>
      </c>
    </row>
    <row r="273" spans="1:5" x14ac:dyDescent="0.2">
      <c r="A273" s="22" t="s">
        <v>380</v>
      </c>
      <c r="B273" s="25" t="s">
        <v>1021</v>
      </c>
      <c r="C273" s="11" t="s">
        <v>2</v>
      </c>
      <c r="E273" s="11" t="s">
        <v>1541</v>
      </c>
    </row>
    <row r="274" spans="1:5" x14ac:dyDescent="0.2">
      <c r="A274" s="22" t="s">
        <v>382</v>
      </c>
      <c r="B274" s="25" t="s">
        <v>1021</v>
      </c>
      <c r="C274" s="11" t="s">
        <v>2</v>
      </c>
      <c r="E274" s="11" t="s">
        <v>1541</v>
      </c>
    </row>
    <row r="275" spans="1:5" x14ac:dyDescent="0.2">
      <c r="A275" s="22" t="s">
        <v>383</v>
      </c>
      <c r="B275" s="25" t="s">
        <v>1021</v>
      </c>
      <c r="C275" s="11" t="s">
        <v>2</v>
      </c>
      <c r="E275" s="11" t="s">
        <v>1541</v>
      </c>
    </row>
    <row r="276" spans="1:5" x14ac:dyDescent="0.2">
      <c r="A276" s="22" t="s">
        <v>384</v>
      </c>
      <c r="B276" s="25" t="s">
        <v>1021</v>
      </c>
      <c r="C276" s="11" t="s">
        <v>2</v>
      </c>
      <c r="E276" s="11" t="s">
        <v>1541</v>
      </c>
    </row>
    <row r="277" spans="1:5" x14ac:dyDescent="0.2">
      <c r="A277" s="22" t="s">
        <v>183</v>
      </c>
      <c r="B277" s="25" t="s">
        <v>1021</v>
      </c>
      <c r="C277" s="11" t="s">
        <v>2</v>
      </c>
      <c r="E277" s="11" t="s">
        <v>1541</v>
      </c>
    </row>
    <row r="278" spans="1:5" x14ac:dyDescent="0.2">
      <c r="A278" s="22" t="s">
        <v>211</v>
      </c>
      <c r="B278" s="25" t="s">
        <v>1020</v>
      </c>
      <c r="C278" s="11" t="s">
        <v>2</v>
      </c>
      <c r="E278" s="11" t="s">
        <v>1541</v>
      </c>
    </row>
    <row r="279" spans="1:5" x14ac:dyDescent="0.2">
      <c r="A279" s="22" t="s">
        <v>38</v>
      </c>
      <c r="B279" s="25" t="s">
        <v>1020</v>
      </c>
      <c r="C279" s="11" t="s">
        <v>2</v>
      </c>
      <c r="E279" s="11" t="s">
        <v>1541</v>
      </c>
    </row>
    <row r="280" spans="1:5" x14ac:dyDescent="0.2">
      <c r="A280" s="22" t="s">
        <v>62</v>
      </c>
      <c r="B280" s="25" t="s">
        <v>1020</v>
      </c>
      <c r="C280" s="11" t="s">
        <v>2</v>
      </c>
      <c r="E280" s="11" t="s">
        <v>1541</v>
      </c>
    </row>
    <row r="281" spans="1:5" x14ac:dyDescent="0.2">
      <c r="A281" s="22" t="s">
        <v>212</v>
      </c>
      <c r="B281" s="25" t="s">
        <v>1020</v>
      </c>
      <c r="C281" s="11" t="s">
        <v>2</v>
      </c>
      <c r="E281" s="11" t="s">
        <v>1541</v>
      </c>
    </row>
    <row r="282" spans="1:5" x14ac:dyDescent="0.2">
      <c r="A282" s="22" t="s">
        <v>213</v>
      </c>
      <c r="B282" s="25" t="s">
        <v>1020</v>
      </c>
      <c r="C282" s="11" t="s">
        <v>2</v>
      </c>
      <c r="E282" s="11" t="s">
        <v>1541</v>
      </c>
    </row>
    <row r="283" spans="1:5" x14ac:dyDescent="0.2">
      <c r="A283" s="22" t="s">
        <v>95</v>
      </c>
      <c r="B283" s="25" t="s">
        <v>1020</v>
      </c>
      <c r="C283" s="11" t="s">
        <v>2</v>
      </c>
      <c r="E283" s="11" t="s">
        <v>1541</v>
      </c>
    </row>
    <row r="284" spans="1:5" x14ac:dyDescent="0.2">
      <c r="A284" s="22" t="s">
        <v>114</v>
      </c>
      <c r="B284" s="25" t="s">
        <v>1020</v>
      </c>
      <c r="C284" s="11" t="s">
        <v>2</v>
      </c>
      <c r="E284" s="11" t="s">
        <v>1541</v>
      </c>
    </row>
    <row r="285" spans="1:5" x14ac:dyDescent="0.2">
      <c r="A285" s="22" t="s">
        <v>214</v>
      </c>
      <c r="B285" s="25" t="s">
        <v>1020</v>
      </c>
      <c r="C285" s="11" t="s">
        <v>2</v>
      </c>
      <c r="E285" s="11" t="s">
        <v>1541</v>
      </c>
    </row>
    <row r="286" spans="1:5" x14ac:dyDescent="0.2">
      <c r="A286" s="22" t="s">
        <v>215</v>
      </c>
      <c r="B286" s="25" t="s">
        <v>1020</v>
      </c>
      <c r="C286" s="11" t="s">
        <v>2</v>
      </c>
      <c r="E286" s="11" t="s">
        <v>1541</v>
      </c>
    </row>
    <row r="287" spans="1:5" x14ac:dyDescent="0.2">
      <c r="A287" s="22" t="s">
        <v>216</v>
      </c>
      <c r="B287" s="25" t="s">
        <v>1020</v>
      </c>
      <c r="C287" s="11" t="s">
        <v>2</v>
      </c>
      <c r="E287" s="11" t="s">
        <v>1541</v>
      </c>
    </row>
    <row r="288" spans="1:5" x14ac:dyDescent="0.2">
      <c r="A288" s="22" t="s">
        <v>115</v>
      </c>
      <c r="B288" s="25" t="s">
        <v>1020</v>
      </c>
      <c r="C288" s="11" t="s">
        <v>2</v>
      </c>
      <c r="E288" s="11" t="s">
        <v>1541</v>
      </c>
    </row>
    <row r="289" spans="1:5" x14ac:dyDescent="0.2">
      <c r="A289" s="22" t="s">
        <v>217</v>
      </c>
      <c r="B289" s="25" t="s">
        <v>1020</v>
      </c>
      <c r="C289" s="11" t="s">
        <v>2</v>
      </c>
      <c r="E289" s="11" t="s">
        <v>1541</v>
      </c>
    </row>
    <row r="290" spans="1:5" x14ac:dyDescent="0.2">
      <c r="A290" s="22" t="s">
        <v>218</v>
      </c>
      <c r="B290" s="25" t="s">
        <v>1020</v>
      </c>
      <c r="C290" s="11" t="s">
        <v>2</v>
      </c>
      <c r="E290" s="11" t="s">
        <v>1541</v>
      </c>
    </row>
    <row r="291" spans="1:5" x14ac:dyDescent="0.2">
      <c r="A291" s="22" t="s">
        <v>219</v>
      </c>
      <c r="B291" s="25" t="s">
        <v>1020</v>
      </c>
      <c r="C291" s="11" t="s">
        <v>2</v>
      </c>
      <c r="E291" s="11" t="s">
        <v>1541</v>
      </c>
    </row>
    <row r="292" spans="1:5" x14ac:dyDescent="0.2">
      <c r="A292" s="22" t="s">
        <v>220</v>
      </c>
      <c r="B292" s="25" t="s">
        <v>1020</v>
      </c>
      <c r="C292" s="11" t="s">
        <v>2</v>
      </c>
      <c r="E292" s="11" t="s">
        <v>1541</v>
      </c>
    </row>
    <row r="293" spans="1:5" x14ac:dyDescent="0.2">
      <c r="A293" s="22" t="s">
        <v>221</v>
      </c>
      <c r="B293" s="25" t="s">
        <v>1020</v>
      </c>
      <c r="C293" s="11" t="s">
        <v>2</v>
      </c>
      <c r="E293" s="11" t="s">
        <v>1541</v>
      </c>
    </row>
    <row r="294" spans="1:5" x14ac:dyDescent="0.2">
      <c r="A294" s="22" t="s">
        <v>222</v>
      </c>
      <c r="B294" s="25" t="s">
        <v>1020</v>
      </c>
      <c r="C294" s="11" t="s">
        <v>2</v>
      </c>
      <c r="E294" s="11" t="s">
        <v>1541</v>
      </c>
    </row>
    <row r="295" spans="1:5" x14ac:dyDescent="0.2">
      <c r="A295" s="22" t="s">
        <v>116</v>
      </c>
      <c r="B295" s="25" t="s">
        <v>1020</v>
      </c>
      <c r="C295" s="11" t="s">
        <v>2</v>
      </c>
      <c r="E295" s="11" t="s">
        <v>1541</v>
      </c>
    </row>
    <row r="296" spans="1:5" x14ac:dyDescent="0.2">
      <c r="A296" s="22" t="s">
        <v>223</v>
      </c>
      <c r="B296" s="25" t="s">
        <v>1020</v>
      </c>
      <c r="C296" s="11" t="s">
        <v>2</v>
      </c>
      <c r="E296" s="11" t="s">
        <v>1541</v>
      </c>
    </row>
    <row r="297" spans="1:5" x14ac:dyDescent="0.2">
      <c r="A297" s="22" t="s">
        <v>224</v>
      </c>
      <c r="B297" s="25" t="s">
        <v>1020</v>
      </c>
      <c r="C297" s="11" t="s">
        <v>2</v>
      </c>
      <c r="E297" s="11" t="s">
        <v>1541</v>
      </c>
    </row>
    <row r="298" spans="1:5" x14ac:dyDescent="0.2">
      <c r="A298" s="22" t="s">
        <v>225</v>
      </c>
      <c r="B298" s="25" t="s">
        <v>1020</v>
      </c>
      <c r="C298" s="11" t="s">
        <v>2</v>
      </c>
      <c r="E298" s="11" t="s">
        <v>1541</v>
      </c>
    </row>
    <row r="299" spans="1:5" x14ac:dyDescent="0.2">
      <c r="A299" s="22" t="s">
        <v>226</v>
      </c>
      <c r="B299" s="25" t="s">
        <v>1020</v>
      </c>
      <c r="C299" s="11" t="s">
        <v>2</v>
      </c>
      <c r="E299" s="11" t="s">
        <v>1541</v>
      </c>
    </row>
    <row r="300" spans="1:5" x14ac:dyDescent="0.2">
      <c r="A300" s="22" t="s">
        <v>227</v>
      </c>
      <c r="B300" s="25" t="s">
        <v>1020</v>
      </c>
      <c r="C300" s="11" t="s">
        <v>2</v>
      </c>
      <c r="E300" s="11" t="s">
        <v>1541</v>
      </c>
    </row>
    <row r="301" spans="1:5" x14ac:dyDescent="0.2">
      <c r="A301" s="22" t="s">
        <v>228</v>
      </c>
      <c r="B301" s="25" t="s">
        <v>1020</v>
      </c>
      <c r="C301" s="11" t="s">
        <v>2</v>
      </c>
      <c r="E301" s="11" t="s">
        <v>1541</v>
      </c>
    </row>
    <row r="302" spans="1:5" x14ac:dyDescent="0.2">
      <c r="A302" s="22" t="s">
        <v>229</v>
      </c>
      <c r="B302" s="25" t="s">
        <v>1020</v>
      </c>
      <c r="C302" s="11" t="s">
        <v>2</v>
      </c>
      <c r="E302" s="11" t="s">
        <v>1541</v>
      </c>
    </row>
    <row r="303" spans="1:5" x14ac:dyDescent="0.2">
      <c r="A303" s="22" t="s">
        <v>230</v>
      </c>
      <c r="B303" s="25" t="s">
        <v>1020</v>
      </c>
      <c r="C303" s="11" t="s">
        <v>2</v>
      </c>
      <c r="E303" s="11" t="s">
        <v>1541</v>
      </c>
    </row>
    <row r="304" spans="1:5" x14ac:dyDescent="0.2">
      <c r="A304" s="22" t="s">
        <v>231</v>
      </c>
      <c r="B304" s="25" t="s">
        <v>1020</v>
      </c>
      <c r="C304" s="11" t="s">
        <v>2</v>
      </c>
      <c r="E304" s="11" t="s">
        <v>1541</v>
      </c>
    </row>
    <row r="305" spans="1:5" x14ac:dyDescent="0.2">
      <c r="A305" s="22" t="s">
        <v>232</v>
      </c>
      <c r="B305" s="25" t="s">
        <v>1020</v>
      </c>
      <c r="C305" s="11" t="s">
        <v>2</v>
      </c>
      <c r="E305" s="11" t="s">
        <v>1541</v>
      </c>
    </row>
    <row r="306" spans="1:5" x14ac:dyDescent="0.2">
      <c r="A306" s="22" t="s">
        <v>233</v>
      </c>
      <c r="B306" s="25" t="s">
        <v>1020</v>
      </c>
      <c r="C306" s="11" t="s">
        <v>2</v>
      </c>
      <c r="E306" s="11" t="s">
        <v>1541</v>
      </c>
    </row>
    <row r="307" spans="1:5" x14ac:dyDescent="0.2">
      <c r="A307" s="22" t="s">
        <v>234</v>
      </c>
      <c r="B307" s="25" t="s">
        <v>1020</v>
      </c>
      <c r="C307" s="11" t="s">
        <v>2</v>
      </c>
      <c r="E307" s="11" t="s">
        <v>1541</v>
      </c>
    </row>
    <row r="308" spans="1:5" x14ac:dyDescent="0.2">
      <c r="A308" s="22" t="s">
        <v>117</v>
      </c>
      <c r="B308" s="25" t="s">
        <v>1020</v>
      </c>
      <c r="C308" s="11" t="s">
        <v>2</v>
      </c>
      <c r="E308" s="11" t="s">
        <v>1541</v>
      </c>
    </row>
    <row r="309" spans="1:5" x14ac:dyDescent="0.2">
      <c r="A309" s="22" t="s">
        <v>235</v>
      </c>
      <c r="B309" s="25" t="s">
        <v>1020</v>
      </c>
      <c r="C309" s="11" t="s">
        <v>2</v>
      </c>
      <c r="E309" s="11" t="s">
        <v>1541</v>
      </c>
    </row>
    <row r="310" spans="1:5" x14ac:dyDescent="0.2">
      <c r="A310" s="22" t="s">
        <v>236</v>
      </c>
      <c r="B310" s="25" t="s">
        <v>1020</v>
      </c>
      <c r="C310" s="11" t="s">
        <v>2</v>
      </c>
      <c r="E310" s="11" t="s">
        <v>1541</v>
      </c>
    </row>
    <row r="311" spans="1:5" x14ac:dyDescent="0.2">
      <c r="A311" s="22" t="s">
        <v>237</v>
      </c>
      <c r="B311" s="25" t="s">
        <v>1020</v>
      </c>
      <c r="C311" s="11" t="s">
        <v>2</v>
      </c>
      <c r="E311" s="11" t="s">
        <v>1541</v>
      </c>
    </row>
    <row r="312" spans="1:5" x14ac:dyDescent="0.2">
      <c r="A312" s="22" t="s">
        <v>118</v>
      </c>
      <c r="B312" s="25" t="s">
        <v>1020</v>
      </c>
      <c r="C312" s="11" t="s">
        <v>2</v>
      </c>
      <c r="E312" s="11" t="s">
        <v>1541</v>
      </c>
    </row>
    <row r="313" spans="1:5" x14ac:dyDescent="0.2">
      <c r="A313" s="22" t="s">
        <v>238</v>
      </c>
      <c r="B313" s="25" t="s">
        <v>1020</v>
      </c>
      <c r="C313" s="11" t="s">
        <v>2</v>
      </c>
      <c r="E313" s="11" t="s">
        <v>1541</v>
      </c>
    </row>
    <row r="314" spans="1:5" x14ac:dyDescent="0.2">
      <c r="A314" s="22" t="s">
        <v>119</v>
      </c>
      <c r="B314" s="25" t="s">
        <v>1020</v>
      </c>
      <c r="C314" s="11" t="s">
        <v>2</v>
      </c>
      <c r="E314" s="11" t="s">
        <v>1541</v>
      </c>
    </row>
    <row r="315" spans="1:5" x14ac:dyDescent="0.2">
      <c r="A315" s="22" t="s">
        <v>96</v>
      </c>
      <c r="B315" s="25" t="s">
        <v>1020</v>
      </c>
      <c r="C315" s="11" t="s">
        <v>2</v>
      </c>
      <c r="E315" s="11" t="s">
        <v>1541</v>
      </c>
    </row>
    <row r="316" spans="1:5" x14ac:dyDescent="0.2">
      <c r="A316" s="22" t="s">
        <v>120</v>
      </c>
      <c r="B316" s="25" t="s">
        <v>1020</v>
      </c>
      <c r="C316" s="11" t="s">
        <v>2</v>
      </c>
      <c r="E316" s="11" t="s">
        <v>1541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5D798-1BDF-4BD8-B47F-D27A2EEC264C}">
  <dimension ref="A1:O78"/>
  <sheetViews>
    <sheetView workbookViewId="0">
      <selection activeCell="O2" sqref="O2"/>
    </sheetView>
  </sheetViews>
  <sheetFormatPr baseColWidth="10" defaultColWidth="9.1640625" defaultRowHeight="15" x14ac:dyDescent="0.2"/>
  <cols>
    <col min="1" max="1" width="13.5" style="11" bestFit="1" customWidth="1"/>
    <col min="2" max="2" width="17.6640625" style="11" bestFit="1" customWidth="1"/>
    <col min="3" max="3" width="1.5" style="11" bestFit="1" customWidth="1"/>
    <col min="4" max="6" width="13.5" style="11" bestFit="1" customWidth="1"/>
    <col min="7" max="8" width="13.5" style="11" customWidth="1"/>
    <col min="9" max="9" width="13.5" bestFit="1" customWidth="1"/>
    <col min="10" max="10" width="1.5" style="18" customWidth="1"/>
    <col min="11" max="11" width="9.1640625" style="11"/>
    <col min="12" max="12" width="1.5" style="11" bestFit="1" customWidth="1"/>
    <col min="13" max="13" width="33.1640625" style="31" customWidth="1"/>
    <col min="14" max="14" width="12.6640625" style="11" bestFit="1" customWidth="1"/>
    <col min="15" max="15" width="65.5" style="11" customWidth="1"/>
    <col min="16" max="16384" width="9.1640625" style="11"/>
  </cols>
  <sheetData>
    <row r="1" spans="1:15" x14ac:dyDescent="0.2">
      <c r="A1" s="1" t="s">
        <v>1033</v>
      </c>
      <c r="B1" s="1" t="s">
        <v>1033</v>
      </c>
      <c r="C1" s="17" t="s">
        <v>953</v>
      </c>
      <c r="D1" s="1" t="s">
        <v>993</v>
      </c>
      <c r="E1" s="1" t="s">
        <v>994</v>
      </c>
      <c r="F1" s="1" t="s">
        <v>995</v>
      </c>
      <c r="G1" s="1" t="s">
        <v>1520</v>
      </c>
      <c r="H1" s="1" t="s">
        <v>1521</v>
      </c>
      <c r="I1" s="1" t="s">
        <v>1522</v>
      </c>
      <c r="K1" s="1" t="s">
        <v>996</v>
      </c>
      <c r="L1" s="17" t="s">
        <v>953</v>
      </c>
      <c r="M1" s="30" t="s">
        <v>997</v>
      </c>
      <c r="N1" s="16" t="s">
        <v>0</v>
      </c>
    </row>
    <row r="2" spans="1:15" x14ac:dyDescent="0.2">
      <c r="A2" s="65" t="s">
        <v>1474</v>
      </c>
      <c r="B2" s="37" t="s">
        <v>478</v>
      </c>
      <c r="C2" s="17" t="s">
        <v>953</v>
      </c>
      <c r="D2" s="6">
        <v>0.18</v>
      </c>
      <c r="E2" s="6">
        <v>0.13</v>
      </c>
      <c r="F2" s="6">
        <v>0.09</v>
      </c>
      <c r="G2" s="6"/>
      <c r="H2" s="6"/>
      <c r="I2" s="63"/>
      <c r="K2" s="6">
        <v>0.13333333333333333</v>
      </c>
      <c r="L2" s="17" t="s">
        <v>953</v>
      </c>
      <c r="M2" s="32">
        <v>7.6190476190476195</v>
      </c>
      <c r="N2" s="6" t="s">
        <v>4</v>
      </c>
      <c r="O2" s="11" t="str">
        <f>CONCATENATE("TO:0000014 (Panicle Weight) = ",N2, " (below 24% compare to WT)")</f>
        <v>TO:0000014 (Panicle Weight) = Very Low (below 24% compare to WT)</v>
      </c>
    </row>
    <row r="3" spans="1:15" x14ac:dyDescent="0.2">
      <c r="A3" s="65" t="s">
        <v>1277</v>
      </c>
      <c r="B3" s="37" t="s">
        <v>1005</v>
      </c>
      <c r="C3" s="17" t="s">
        <v>953</v>
      </c>
      <c r="D3" s="6">
        <v>0.27</v>
      </c>
      <c r="E3" s="6">
        <v>0.23</v>
      </c>
      <c r="F3" s="6">
        <v>0.22</v>
      </c>
      <c r="G3" s="6"/>
      <c r="H3" s="6"/>
      <c r="I3" s="63"/>
      <c r="K3" s="6">
        <v>0.24</v>
      </c>
      <c r="L3" s="17" t="s">
        <v>953</v>
      </c>
      <c r="M3" s="32">
        <v>13.714285714285712</v>
      </c>
      <c r="N3" s="6" t="s">
        <v>4</v>
      </c>
      <c r="O3" s="11" t="str">
        <f t="shared" ref="O3:O10" si="0">CONCATENATE("TO:0000014 (Panicle Weight) = ",N3, " (below 24% compare to WT)")</f>
        <v>TO:0000014 (Panicle Weight) = Very Low (below 24% compare to WT)</v>
      </c>
    </row>
    <row r="4" spans="1:15" x14ac:dyDescent="0.2">
      <c r="A4" s="65" t="s">
        <v>1475</v>
      </c>
      <c r="B4" s="37" t="s">
        <v>525</v>
      </c>
      <c r="C4" s="17" t="s">
        <v>953</v>
      </c>
      <c r="D4" s="6">
        <v>0.37</v>
      </c>
      <c r="E4" s="6">
        <v>0.2</v>
      </c>
      <c r="F4" s="6">
        <v>0.18</v>
      </c>
      <c r="G4" s="6"/>
      <c r="H4" s="6"/>
      <c r="I4" s="63"/>
      <c r="K4" s="6">
        <v>0.25</v>
      </c>
      <c r="L4" s="17" t="s">
        <v>953</v>
      </c>
      <c r="M4" s="32">
        <v>14.285714285714288</v>
      </c>
      <c r="N4" s="6" t="s">
        <v>4</v>
      </c>
      <c r="O4" s="11" t="str">
        <f t="shared" si="0"/>
        <v>TO:0000014 (Panicle Weight) = Very Low (below 24% compare to WT)</v>
      </c>
    </row>
    <row r="5" spans="1:15" x14ac:dyDescent="0.2">
      <c r="A5" s="65" t="s">
        <v>1476</v>
      </c>
      <c r="B5" s="37" t="s">
        <v>503</v>
      </c>
      <c r="C5" s="17" t="s">
        <v>953</v>
      </c>
      <c r="D5" s="6">
        <v>0.37</v>
      </c>
      <c r="E5" s="6">
        <v>0.28999999999999998</v>
      </c>
      <c r="F5" s="6">
        <v>0.26</v>
      </c>
      <c r="G5" s="6"/>
      <c r="H5" s="6"/>
      <c r="I5" s="63"/>
      <c r="K5" s="6">
        <v>0.30666666666666664</v>
      </c>
      <c r="L5" s="17" t="s">
        <v>953</v>
      </c>
      <c r="M5" s="32">
        <v>17.523809523809522</v>
      </c>
      <c r="N5" s="6" t="s">
        <v>4</v>
      </c>
      <c r="O5" s="11" t="str">
        <f t="shared" si="0"/>
        <v>TO:0000014 (Panicle Weight) = Very Low (below 24% compare to WT)</v>
      </c>
    </row>
    <row r="6" spans="1:15" x14ac:dyDescent="0.2">
      <c r="A6" s="65" t="s">
        <v>1451</v>
      </c>
      <c r="B6" s="37" t="s">
        <v>529</v>
      </c>
      <c r="C6" s="17" t="s">
        <v>953</v>
      </c>
      <c r="D6" s="6">
        <v>0.43</v>
      </c>
      <c r="E6" s="6">
        <v>0.26</v>
      </c>
      <c r="F6" s="6">
        <v>0.24</v>
      </c>
      <c r="G6" s="6"/>
      <c r="H6" s="6"/>
      <c r="I6" s="63"/>
      <c r="K6" s="6">
        <v>0.31</v>
      </c>
      <c r="L6" s="17" t="s">
        <v>953</v>
      </c>
      <c r="M6" s="32">
        <v>17.714285714285715</v>
      </c>
      <c r="N6" s="6" t="s">
        <v>4</v>
      </c>
      <c r="O6" s="11" t="str">
        <f t="shared" si="0"/>
        <v>TO:0000014 (Panicle Weight) = Very Low (below 24% compare to WT)</v>
      </c>
    </row>
    <row r="7" spans="1:15" x14ac:dyDescent="0.2">
      <c r="A7" s="65" t="e">
        <v>#N/A</v>
      </c>
      <c r="B7" s="37" t="s">
        <v>526</v>
      </c>
      <c r="C7" s="17" t="s">
        <v>953</v>
      </c>
      <c r="D7" s="6">
        <v>0.33</v>
      </c>
      <c r="E7" s="6">
        <v>0.33</v>
      </c>
      <c r="F7" s="6">
        <v>0.3</v>
      </c>
      <c r="G7" s="6"/>
      <c r="H7" s="6"/>
      <c r="I7" s="63"/>
      <c r="K7" s="6">
        <v>0.32</v>
      </c>
      <c r="L7" s="17" t="s">
        <v>953</v>
      </c>
      <c r="M7" s="32">
        <v>18.285714285714285</v>
      </c>
      <c r="N7" s="6" t="s">
        <v>4</v>
      </c>
      <c r="O7" s="11" t="str">
        <f t="shared" si="0"/>
        <v>TO:0000014 (Panicle Weight) = Very Low (below 24% compare to WT)</v>
      </c>
    </row>
    <row r="8" spans="1:15" x14ac:dyDescent="0.2">
      <c r="A8" s="65" t="s">
        <v>1477</v>
      </c>
      <c r="B8" s="37" t="s">
        <v>521</v>
      </c>
      <c r="C8" s="17" t="s">
        <v>953</v>
      </c>
      <c r="D8" s="6">
        <v>0.46</v>
      </c>
      <c r="E8" s="6">
        <v>0.39</v>
      </c>
      <c r="F8" s="6">
        <v>0.32</v>
      </c>
      <c r="G8" s="6"/>
      <c r="H8" s="6"/>
      <c r="I8" s="63"/>
      <c r="K8" s="6">
        <v>0.39000000000000007</v>
      </c>
      <c r="L8" s="17" t="s">
        <v>953</v>
      </c>
      <c r="M8" s="32">
        <v>22.285714285714288</v>
      </c>
      <c r="N8" s="6" t="s">
        <v>4</v>
      </c>
      <c r="O8" s="11" t="str">
        <f t="shared" si="0"/>
        <v>TO:0000014 (Panicle Weight) = Very Low (below 24% compare to WT)</v>
      </c>
    </row>
    <row r="9" spans="1:15" x14ac:dyDescent="0.2">
      <c r="A9" s="65" t="s">
        <v>1452</v>
      </c>
      <c r="B9" s="37" t="s">
        <v>1004</v>
      </c>
      <c r="C9" s="17" t="s">
        <v>953</v>
      </c>
      <c r="D9" s="6">
        <v>0.43</v>
      </c>
      <c r="E9" s="6">
        <v>0.4</v>
      </c>
      <c r="F9" s="6">
        <v>0.34</v>
      </c>
      <c r="G9" s="6"/>
      <c r="H9" s="6"/>
      <c r="I9" s="63"/>
      <c r="K9" s="6">
        <v>0.39000000000000007</v>
      </c>
      <c r="L9" s="17" t="s">
        <v>953</v>
      </c>
      <c r="M9" s="32">
        <v>22.285714285714288</v>
      </c>
      <c r="N9" s="6" t="s">
        <v>4</v>
      </c>
      <c r="O9" s="11" t="str">
        <f t="shared" si="0"/>
        <v>TO:0000014 (Panicle Weight) = Very Low (below 24% compare to WT)</v>
      </c>
    </row>
    <row r="10" spans="1:15" x14ac:dyDescent="0.2">
      <c r="A10" s="65" t="s">
        <v>1261</v>
      </c>
      <c r="B10" s="37" t="s">
        <v>542</v>
      </c>
      <c r="C10" s="17" t="s">
        <v>953</v>
      </c>
      <c r="D10" s="6">
        <v>0.44</v>
      </c>
      <c r="E10" s="6">
        <v>0.42</v>
      </c>
      <c r="F10" s="6">
        <v>0.4</v>
      </c>
      <c r="G10" s="6"/>
      <c r="H10" s="6"/>
      <c r="I10" s="63"/>
      <c r="K10" s="6">
        <v>0.42</v>
      </c>
      <c r="L10" s="17" t="s">
        <v>953</v>
      </c>
      <c r="M10" s="32">
        <v>24</v>
      </c>
      <c r="N10" s="6" t="s">
        <v>4</v>
      </c>
      <c r="O10" s="11" t="str">
        <f t="shared" si="0"/>
        <v>TO:0000014 (Panicle Weight) = Very Low (below 24% compare to WT)</v>
      </c>
    </row>
    <row r="11" spans="1:15" s="78" customFormat="1" x14ac:dyDescent="0.2">
      <c r="A11" s="72" t="s">
        <v>1518</v>
      </c>
      <c r="B11" s="73" t="s">
        <v>1006</v>
      </c>
      <c r="C11" s="74" t="s">
        <v>953</v>
      </c>
      <c r="D11" s="74">
        <v>0.48</v>
      </c>
      <c r="E11" s="74">
        <v>0.4</v>
      </c>
      <c r="F11" s="74">
        <v>0.39</v>
      </c>
      <c r="G11" s="74"/>
      <c r="H11" s="74"/>
      <c r="I11" s="75"/>
      <c r="J11" s="76"/>
      <c r="K11" s="74">
        <v>0.42333333333333334</v>
      </c>
      <c r="L11" s="74" t="s">
        <v>953</v>
      </c>
      <c r="M11" s="77">
        <v>24.190476190476193</v>
      </c>
      <c r="N11" s="74" t="s">
        <v>4</v>
      </c>
      <c r="O11" s="78" t="s">
        <v>1542</v>
      </c>
    </row>
    <row r="12" spans="1:15" x14ac:dyDescent="0.2">
      <c r="A12" s="65" t="s">
        <v>1478</v>
      </c>
      <c r="B12" s="37" t="s">
        <v>502</v>
      </c>
      <c r="C12" s="17" t="s">
        <v>953</v>
      </c>
      <c r="D12" s="6">
        <v>0.48</v>
      </c>
      <c r="E12" s="6">
        <v>0.47</v>
      </c>
      <c r="F12" s="6">
        <v>0.46</v>
      </c>
      <c r="G12" s="6"/>
      <c r="H12" s="6"/>
      <c r="I12" s="63"/>
      <c r="K12" s="6">
        <v>0.47</v>
      </c>
      <c r="L12" s="17" t="s">
        <v>953</v>
      </c>
      <c r="M12" s="32">
        <v>26.857142857142858</v>
      </c>
      <c r="N12" s="6" t="s">
        <v>3</v>
      </c>
      <c r="O12" s="11" t="str">
        <f>CONCATENATE("TO:0000014 (Panicle Weight) = ",N12, " (Between 25% and 74%  compared with WT)")</f>
        <v>TO:0000014 (Panicle Weight) = Low (Between 25% and 74%  compared with WT)</v>
      </c>
    </row>
    <row r="13" spans="1:15" x14ac:dyDescent="0.2">
      <c r="A13" s="65" t="s">
        <v>1479</v>
      </c>
      <c r="B13" s="37" t="s">
        <v>475</v>
      </c>
      <c r="C13" s="17" t="s">
        <v>953</v>
      </c>
      <c r="D13" s="6">
        <v>0.69</v>
      </c>
      <c r="E13" s="6">
        <v>0.64</v>
      </c>
      <c r="F13" s="6">
        <v>0.44</v>
      </c>
      <c r="G13" s="6"/>
      <c r="H13" s="6"/>
      <c r="I13" s="63"/>
      <c r="K13" s="6">
        <v>0.59</v>
      </c>
      <c r="L13" s="17" t="s">
        <v>953</v>
      </c>
      <c r="M13" s="32">
        <v>33.714285714285715</v>
      </c>
      <c r="N13" s="6" t="s">
        <v>3</v>
      </c>
      <c r="O13" s="11" t="str">
        <f t="shared" ref="O13:O47" si="1">CONCATENATE("TO:0000014 (Panicle Weight) = ",N13, " (Between 25% and 74%  compared with WT)")</f>
        <v>TO:0000014 (Panicle Weight) = Low (Between 25% and 74%  compared with WT)</v>
      </c>
    </row>
    <row r="14" spans="1:15" x14ac:dyDescent="0.2">
      <c r="A14" s="65" t="s">
        <v>1480</v>
      </c>
      <c r="B14" s="37" t="s">
        <v>504</v>
      </c>
      <c r="C14" s="17" t="s">
        <v>953</v>
      </c>
      <c r="D14" s="6">
        <v>0.66</v>
      </c>
      <c r="E14" s="6">
        <v>0.63</v>
      </c>
      <c r="F14" s="6">
        <v>0.56000000000000005</v>
      </c>
      <c r="G14" s="6"/>
      <c r="H14" s="6"/>
      <c r="I14" s="63"/>
      <c r="K14" s="6">
        <v>0.6166666666666667</v>
      </c>
      <c r="L14" s="17" t="s">
        <v>953</v>
      </c>
      <c r="M14" s="32">
        <v>35.238095238095241</v>
      </c>
      <c r="N14" s="6" t="s">
        <v>3</v>
      </c>
      <c r="O14" s="11" t="str">
        <f t="shared" si="1"/>
        <v>TO:0000014 (Panicle Weight) = Low (Between 25% and 74%  compared with WT)</v>
      </c>
    </row>
    <row r="15" spans="1:15" x14ac:dyDescent="0.2">
      <c r="A15" s="65" t="s">
        <v>1454</v>
      </c>
      <c r="B15" s="37" t="s">
        <v>484</v>
      </c>
      <c r="C15" s="17" t="s">
        <v>953</v>
      </c>
      <c r="D15" s="6">
        <v>0.78</v>
      </c>
      <c r="E15" s="6">
        <v>0.72</v>
      </c>
      <c r="F15" s="6">
        <v>0.65</v>
      </c>
      <c r="G15" s="6"/>
      <c r="H15" s="6"/>
      <c r="I15" s="63"/>
      <c r="K15" s="6">
        <v>0.71666666666666667</v>
      </c>
      <c r="L15" s="17" t="s">
        <v>953</v>
      </c>
      <c r="M15" s="32">
        <v>40.952380952380956</v>
      </c>
      <c r="N15" s="6" t="s">
        <v>3</v>
      </c>
      <c r="O15" s="11" t="str">
        <f t="shared" si="1"/>
        <v>TO:0000014 (Panicle Weight) = Low (Between 25% and 74%  compared with WT)</v>
      </c>
    </row>
    <row r="16" spans="1:15" x14ac:dyDescent="0.2">
      <c r="A16" s="62" t="s">
        <v>1455</v>
      </c>
      <c r="B16" s="6" t="s">
        <v>496</v>
      </c>
      <c r="C16" s="17" t="s">
        <v>953</v>
      </c>
      <c r="D16" s="6">
        <v>1.24</v>
      </c>
      <c r="E16" s="6">
        <v>0.56999999999999995</v>
      </c>
      <c r="F16" s="6">
        <v>0.37</v>
      </c>
      <c r="G16" s="6"/>
      <c r="H16" s="6"/>
      <c r="I16" s="63"/>
      <c r="K16" s="6">
        <v>0.72666666666666668</v>
      </c>
      <c r="L16" s="17" t="s">
        <v>953</v>
      </c>
      <c r="M16" s="32">
        <v>41.523809523809526</v>
      </c>
      <c r="N16" s="6" t="s">
        <v>3</v>
      </c>
      <c r="O16" s="11" t="str">
        <f t="shared" si="1"/>
        <v>TO:0000014 (Panicle Weight) = Low (Between 25% and 74%  compared with WT)</v>
      </c>
    </row>
    <row r="17" spans="1:15" x14ac:dyDescent="0.2">
      <c r="A17" s="62" t="s">
        <v>1456</v>
      </c>
      <c r="B17" s="6" t="s">
        <v>998</v>
      </c>
      <c r="C17" s="17" t="s">
        <v>953</v>
      </c>
      <c r="D17" s="6">
        <v>0.89</v>
      </c>
      <c r="E17" s="6">
        <v>0.7</v>
      </c>
      <c r="F17" s="6">
        <v>0.62</v>
      </c>
      <c r="G17" s="6"/>
      <c r="H17" s="6"/>
      <c r="I17" s="63"/>
      <c r="K17" s="6">
        <v>0.73666666666666669</v>
      </c>
      <c r="L17" s="17" t="s">
        <v>953</v>
      </c>
      <c r="M17" s="32">
        <v>42.095238095238095</v>
      </c>
      <c r="N17" s="6" t="s">
        <v>3</v>
      </c>
      <c r="O17" s="11" t="str">
        <f t="shared" si="1"/>
        <v>TO:0000014 (Panicle Weight) = Low (Between 25% and 74%  compared with WT)</v>
      </c>
    </row>
    <row r="18" spans="1:15" x14ac:dyDescent="0.2">
      <c r="A18" s="62" t="s">
        <v>1457</v>
      </c>
      <c r="B18" s="6" t="s">
        <v>482</v>
      </c>
      <c r="C18" s="17" t="s">
        <v>953</v>
      </c>
      <c r="D18" s="6">
        <v>0.88</v>
      </c>
      <c r="E18" s="6">
        <v>0.76</v>
      </c>
      <c r="F18" s="6">
        <v>0.72</v>
      </c>
      <c r="G18" s="6"/>
      <c r="H18" s="6"/>
      <c r="I18" s="63"/>
      <c r="K18" s="6">
        <v>0.78666666666666674</v>
      </c>
      <c r="L18" s="17" t="s">
        <v>953</v>
      </c>
      <c r="M18" s="33">
        <v>44.952380952380999</v>
      </c>
      <c r="N18" s="6" t="s">
        <v>3</v>
      </c>
      <c r="O18" s="11" t="str">
        <f t="shared" si="1"/>
        <v>TO:0000014 (Panicle Weight) = Low (Between 25% and 74%  compared with WT)</v>
      </c>
    </row>
    <row r="19" spans="1:15" x14ac:dyDescent="0.2">
      <c r="A19" s="62" t="s">
        <v>1481</v>
      </c>
      <c r="B19" s="6" t="s">
        <v>467</v>
      </c>
      <c r="C19" s="17" t="s">
        <v>953</v>
      </c>
      <c r="D19" s="6">
        <v>0.83</v>
      </c>
      <c r="E19" s="6">
        <v>0.82</v>
      </c>
      <c r="F19" s="6">
        <v>0.75</v>
      </c>
      <c r="G19" s="6"/>
      <c r="H19" s="6"/>
      <c r="I19" s="63"/>
      <c r="K19" s="6">
        <v>0.79999999999999993</v>
      </c>
      <c r="L19" s="17" t="s">
        <v>953</v>
      </c>
      <c r="M19" s="32">
        <v>45.714285714285715</v>
      </c>
      <c r="N19" s="6" t="s">
        <v>3</v>
      </c>
      <c r="O19" s="11" t="str">
        <f t="shared" si="1"/>
        <v>TO:0000014 (Panicle Weight) = Low (Between 25% and 74%  compared with WT)</v>
      </c>
    </row>
    <row r="20" spans="1:15" x14ac:dyDescent="0.2">
      <c r="A20" s="62" t="s">
        <v>1482</v>
      </c>
      <c r="B20" s="6" t="s">
        <v>501</v>
      </c>
      <c r="C20" s="17" t="s">
        <v>953</v>
      </c>
      <c r="D20" s="6">
        <v>1.03</v>
      </c>
      <c r="E20" s="6">
        <v>0.85</v>
      </c>
      <c r="F20" s="6">
        <v>0.6</v>
      </c>
      <c r="G20" s="6"/>
      <c r="H20" s="6"/>
      <c r="I20" s="63"/>
      <c r="K20" s="6">
        <v>0.82666666666666666</v>
      </c>
      <c r="L20" s="17" t="s">
        <v>953</v>
      </c>
      <c r="M20" s="32">
        <v>47.238095238095241</v>
      </c>
      <c r="N20" s="6" t="s">
        <v>3</v>
      </c>
      <c r="O20" s="11" t="str">
        <f t="shared" si="1"/>
        <v>TO:0000014 (Panicle Weight) = Low (Between 25% and 74%  compared with WT)</v>
      </c>
    </row>
    <row r="21" spans="1:15" x14ac:dyDescent="0.2">
      <c r="A21" s="62" t="s">
        <v>1291</v>
      </c>
      <c r="B21" s="6" t="s">
        <v>457</v>
      </c>
      <c r="C21" s="17" t="s">
        <v>953</v>
      </c>
      <c r="D21" s="6">
        <v>1.1200000000000001</v>
      </c>
      <c r="E21" s="6">
        <v>0.99</v>
      </c>
      <c r="F21" s="6">
        <v>0.68</v>
      </c>
      <c r="G21" s="6"/>
      <c r="H21" s="6"/>
      <c r="I21" s="63"/>
      <c r="K21" s="6">
        <v>0.93000000000000016</v>
      </c>
      <c r="L21" s="17" t="s">
        <v>953</v>
      </c>
      <c r="M21" s="32">
        <v>53.14285714285716</v>
      </c>
      <c r="N21" s="6" t="s">
        <v>3</v>
      </c>
      <c r="O21" s="11" t="str">
        <f t="shared" si="1"/>
        <v>TO:0000014 (Panicle Weight) = Low (Between 25% and 74%  compared with WT)</v>
      </c>
    </row>
    <row r="22" spans="1:15" x14ac:dyDescent="0.2">
      <c r="A22" s="62" t="s">
        <v>1483</v>
      </c>
      <c r="B22" s="6" t="s">
        <v>518</v>
      </c>
      <c r="C22" s="17" t="s">
        <v>953</v>
      </c>
      <c r="D22" s="6">
        <v>1.07</v>
      </c>
      <c r="E22" s="6">
        <v>1.01</v>
      </c>
      <c r="F22" s="6">
        <v>0.87</v>
      </c>
      <c r="G22" s="6"/>
      <c r="H22" s="6"/>
      <c r="I22" s="63"/>
      <c r="K22" s="6">
        <v>0.98333333333333339</v>
      </c>
      <c r="L22" s="17" t="s">
        <v>953</v>
      </c>
      <c r="M22" s="32">
        <v>56.190476190476204</v>
      </c>
      <c r="N22" s="6" t="s">
        <v>3</v>
      </c>
      <c r="O22" s="11" t="str">
        <f t="shared" si="1"/>
        <v>TO:0000014 (Panicle Weight) = Low (Between 25% and 74%  compared with WT)</v>
      </c>
    </row>
    <row r="23" spans="1:15" x14ac:dyDescent="0.2">
      <c r="A23" s="62" t="s">
        <v>1458</v>
      </c>
      <c r="B23" s="6" t="s">
        <v>486</v>
      </c>
      <c r="C23" s="17" t="s">
        <v>953</v>
      </c>
      <c r="D23" s="6">
        <v>1.27</v>
      </c>
      <c r="E23" s="6">
        <v>0.86</v>
      </c>
      <c r="F23" s="6">
        <v>0.84</v>
      </c>
      <c r="G23" s="6"/>
      <c r="H23" s="6"/>
      <c r="I23" s="63"/>
      <c r="K23" s="6">
        <v>0.98999999999999988</v>
      </c>
      <c r="L23" s="17" t="s">
        <v>953</v>
      </c>
      <c r="M23" s="32">
        <v>56.571428571428562</v>
      </c>
      <c r="N23" s="6" t="s">
        <v>3</v>
      </c>
      <c r="O23" s="11" t="str">
        <f t="shared" si="1"/>
        <v>TO:0000014 (Panicle Weight) = Low (Between 25% and 74%  compared with WT)</v>
      </c>
    </row>
    <row r="24" spans="1:15" x14ac:dyDescent="0.2">
      <c r="A24" s="62" t="s">
        <v>1484</v>
      </c>
      <c r="B24" s="6" t="s">
        <v>515</v>
      </c>
      <c r="C24" s="17" t="s">
        <v>953</v>
      </c>
      <c r="D24" s="6">
        <v>1.2</v>
      </c>
      <c r="E24" s="6">
        <v>1.04</v>
      </c>
      <c r="F24" s="6">
        <v>0.77</v>
      </c>
      <c r="G24" s="6"/>
      <c r="H24" s="6"/>
      <c r="I24" s="63"/>
      <c r="K24" s="6">
        <v>1.0033333333333334</v>
      </c>
      <c r="L24" s="17" t="s">
        <v>953</v>
      </c>
      <c r="M24" s="32">
        <v>57.333333333333336</v>
      </c>
      <c r="N24" s="6" t="s">
        <v>3</v>
      </c>
      <c r="O24" s="11" t="str">
        <f t="shared" si="1"/>
        <v>TO:0000014 (Panicle Weight) = Low (Between 25% and 74%  compared with WT)</v>
      </c>
    </row>
    <row r="25" spans="1:15" x14ac:dyDescent="0.2">
      <c r="A25" s="62" t="s">
        <v>1459</v>
      </c>
      <c r="B25" s="6" t="s">
        <v>489</v>
      </c>
      <c r="C25" s="17" t="s">
        <v>953</v>
      </c>
      <c r="D25" s="6">
        <v>1.24</v>
      </c>
      <c r="E25" s="6">
        <v>0.92</v>
      </c>
      <c r="F25" s="6">
        <v>0.9</v>
      </c>
      <c r="G25" s="6"/>
      <c r="H25" s="6"/>
      <c r="I25" s="63"/>
      <c r="K25" s="6">
        <v>1.02</v>
      </c>
      <c r="L25" s="17" t="s">
        <v>953</v>
      </c>
      <c r="M25" s="32">
        <v>58.285714285714285</v>
      </c>
      <c r="N25" s="6" t="s">
        <v>3</v>
      </c>
      <c r="O25" s="11" t="str">
        <f t="shared" si="1"/>
        <v>TO:0000014 (Panicle Weight) = Low (Between 25% and 74%  compared with WT)</v>
      </c>
    </row>
    <row r="26" spans="1:15" x14ac:dyDescent="0.2">
      <c r="A26" s="62" t="s">
        <v>1460</v>
      </c>
      <c r="B26" s="6" t="s">
        <v>491</v>
      </c>
      <c r="C26" s="17" t="s">
        <v>953</v>
      </c>
      <c r="D26" s="6">
        <v>1.19</v>
      </c>
      <c r="E26" s="6">
        <v>0.97</v>
      </c>
      <c r="F26" s="6">
        <v>0.92</v>
      </c>
      <c r="G26" s="6"/>
      <c r="H26" s="6"/>
      <c r="I26" s="63"/>
      <c r="K26" s="6">
        <v>1.0266666666666666</v>
      </c>
      <c r="L26" s="17" t="s">
        <v>953</v>
      </c>
      <c r="M26" s="32">
        <v>58.666666666666664</v>
      </c>
      <c r="N26" s="6" t="s">
        <v>3</v>
      </c>
      <c r="O26" s="11" t="str">
        <f t="shared" si="1"/>
        <v>TO:0000014 (Panicle Weight) = Low (Between 25% and 74%  compared with WT)</v>
      </c>
    </row>
    <row r="27" spans="1:15" x14ac:dyDescent="0.2">
      <c r="A27" s="65" t="s">
        <v>1453</v>
      </c>
      <c r="B27" s="37" t="s">
        <v>1003</v>
      </c>
      <c r="C27" s="17" t="s">
        <v>953</v>
      </c>
      <c r="D27" s="6">
        <v>0.47</v>
      </c>
      <c r="E27" s="6">
        <v>0.39</v>
      </c>
      <c r="F27" s="6">
        <v>0.35</v>
      </c>
      <c r="G27" s="6">
        <v>1.79</v>
      </c>
      <c r="H27" s="6">
        <v>1.77</v>
      </c>
      <c r="I27" s="6">
        <v>1.65</v>
      </c>
      <c r="K27" s="6">
        <f>AVERAGE(D27:I27)</f>
        <v>1.07</v>
      </c>
      <c r="L27" s="17" t="s">
        <v>953</v>
      </c>
      <c r="M27" s="32">
        <v>61.142857142857146</v>
      </c>
      <c r="N27" s="6" t="s">
        <v>3</v>
      </c>
      <c r="O27" s="11" t="str">
        <f t="shared" si="1"/>
        <v>TO:0000014 (Panicle Weight) = Low (Between 25% and 74%  compared with WT)</v>
      </c>
    </row>
    <row r="28" spans="1:15" x14ac:dyDescent="0.2">
      <c r="A28" s="62" t="s">
        <v>1485</v>
      </c>
      <c r="B28" s="6" t="s">
        <v>514</v>
      </c>
      <c r="C28" s="17" t="s">
        <v>953</v>
      </c>
      <c r="D28" s="6">
        <v>1.39</v>
      </c>
      <c r="E28" s="6">
        <v>1.17</v>
      </c>
      <c r="F28" s="6">
        <v>0.83</v>
      </c>
      <c r="G28" s="6"/>
      <c r="H28" s="6"/>
      <c r="I28" s="63"/>
      <c r="K28" s="6">
        <v>1.1299999999999999</v>
      </c>
      <c r="L28" s="17" t="s">
        <v>953</v>
      </c>
      <c r="M28" s="32">
        <v>64.571428571428569</v>
      </c>
      <c r="N28" s="6" t="s">
        <v>3</v>
      </c>
      <c r="O28" s="11" t="str">
        <f t="shared" si="1"/>
        <v>TO:0000014 (Panicle Weight) = Low (Between 25% and 74%  compared with WT)</v>
      </c>
    </row>
    <row r="29" spans="1:15" x14ac:dyDescent="0.2">
      <c r="A29" s="62" t="s">
        <v>1486</v>
      </c>
      <c r="B29" s="6" t="s">
        <v>476</v>
      </c>
      <c r="C29" s="17" t="s">
        <v>953</v>
      </c>
      <c r="D29" s="6">
        <v>1.3</v>
      </c>
      <c r="E29" s="6">
        <v>1.29</v>
      </c>
      <c r="F29" s="6">
        <v>0.81</v>
      </c>
      <c r="G29" s="6"/>
      <c r="H29" s="6"/>
      <c r="I29" s="63"/>
      <c r="K29" s="6">
        <v>1.1333333333333333</v>
      </c>
      <c r="L29" s="17" t="s">
        <v>953</v>
      </c>
      <c r="M29" s="32">
        <v>64.761904761904759</v>
      </c>
      <c r="N29" s="6" t="s">
        <v>3</v>
      </c>
      <c r="O29" s="11" t="str">
        <f t="shared" si="1"/>
        <v>TO:0000014 (Panicle Weight) = Low (Between 25% and 74%  compared with WT)</v>
      </c>
    </row>
    <row r="30" spans="1:15" x14ac:dyDescent="0.2">
      <c r="A30" s="62" t="s">
        <v>1487</v>
      </c>
      <c r="B30" s="6" t="s">
        <v>517</v>
      </c>
      <c r="C30" s="17" t="s">
        <v>953</v>
      </c>
      <c r="D30" s="6">
        <v>1.28</v>
      </c>
      <c r="E30" s="6">
        <v>1.27</v>
      </c>
      <c r="F30" s="6">
        <v>0.9</v>
      </c>
      <c r="G30" s="6"/>
      <c r="H30" s="6"/>
      <c r="I30" s="63"/>
      <c r="K30" s="6">
        <v>1.1499999999999999</v>
      </c>
      <c r="L30" s="17" t="s">
        <v>953</v>
      </c>
      <c r="M30" s="32">
        <v>65.714285714285708</v>
      </c>
      <c r="N30" s="6" t="s">
        <v>3</v>
      </c>
      <c r="O30" s="11" t="str">
        <f t="shared" si="1"/>
        <v>TO:0000014 (Panicle Weight) = Low (Between 25% and 74%  compared with WT)</v>
      </c>
    </row>
    <row r="31" spans="1:15" x14ac:dyDescent="0.2">
      <c r="A31" s="62" t="s">
        <v>1488</v>
      </c>
      <c r="B31" s="6" t="s">
        <v>477</v>
      </c>
      <c r="C31" s="17" t="s">
        <v>953</v>
      </c>
      <c r="D31" s="6">
        <v>1.72</v>
      </c>
      <c r="E31" s="6">
        <v>0.9</v>
      </c>
      <c r="F31" s="6">
        <v>0.84</v>
      </c>
      <c r="G31" s="6"/>
      <c r="H31" s="6"/>
      <c r="I31" s="63"/>
      <c r="K31" s="6">
        <v>1.1533333333333333</v>
      </c>
      <c r="L31" s="17" t="s">
        <v>953</v>
      </c>
      <c r="M31" s="32">
        <v>65.904761904761898</v>
      </c>
      <c r="N31" s="6" t="s">
        <v>3</v>
      </c>
      <c r="O31" s="11" t="str">
        <f t="shared" si="1"/>
        <v>TO:0000014 (Panicle Weight) = Low (Between 25% and 74%  compared with WT)</v>
      </c>
    </row>
    <row r="32" spans="1:15" x14ac:dyDescent="0.2">
      <c r="A32" s="62" t="s">
        <v>1489</v>
      </c>
      <c r="B32" s="6" t="s">
        <v>516</v>
      </c>
      <c r="C32" s="17" t="s">
        <v>953</v>
      </c>
      <c r="D32" s="6">
        <v>1.36</v>
      </c>
      <c r="E32" s="6">
        <v>1.17</v>
      </c>
      <c r="F32" s="6">
        <v>0.99</v>
      </c>
      <c r="G32" s="6"/>
      <c r="H32" s="6"/>
      <c r="I32" s="63"/>
      <c r="K32" s="6">
        <v>1.1733333333333336</v>
      </c>
      <c r="L32" s="17" t="s">
        <v>953</v>
      </c>
      <c r="M32" s="32">
        <v>67.047619047619065</v>
      </c>
      <c r="N32" s="6" t="s">
        <v>3</v>
      </c>
      <c r="O32" s="11" t="str">
        <f t="shared" si="1"/>
        <v>TO:0000014 (Panicle Weight) = Low (Between 25% and 74%  compared with WT)</v>
      </c>
    </row>
    <row r="33" spans="1:15" x14ac:dyDescent="0.2">
      <c r="A33" s="62" t="s">
        <v>1461</v>
      </c>
      <c r="B33" s="6" t="s">
        <v>493</v>
      </c>
      <c r="C33" s="17" t="s">
        <v>953</v>
      </c>
      <c r="D33" s="6">
        <v>1.42</v>
      </c>
      <c r="E33" s="6">
        <v>1.1000000000000001</v>
      </c>
      <c r="F33" s="6">
        <v>1.02</v>
      </c>
      <c r="G33" s="6"/>
      <c r="H33" s="6"/>
      <c r="I33" s="63"/>
      <c r="K33" s="6">
        <v>1.18</v>
      </c>
      <c r="L33" s="17" t="s">
        <v>953</v>
      </c>
      <c r="M33" s="32">
        <v>67.428571428571431</v>
      </c>
      <c r="N33" s="6" t="s">
        <v>3</v>
      </c>
      <c r="O33" s="11" t="str">
        <f t="shared" si="1"/>
        <v>TO:0000014 (Panicle Weight) = Low (Between 25% and 74%  compared with WT)</v>
      </c>
    </row>
    <row r="34" spans="1:15" x14ac:dyDescent="0.2">
      <c r="A34" s="62" t="s">
        <v>1490</v>
      </c>
      <c r="B34" s="6" t="s">
        <v>498</v>
      </c>
      <c r="C34" s="17" t="s">
        <v>953</v>
      </c>
      <c r="D34" s="6">
        <v>1.58</v>
      </c>
      <c r="E34" s="6">
        <v>1.37</v>
      </c>
      <c r="F34" s="6">
        <v>0.61</v>
      </c>
      <c r="G34" s="6"/>
      <c r="H34" s="6"/>
      <c r="I34" s="63"/>
      <c r="K34" s="6">
        <v>1.1866666666666668</v>
      </c>
      <c r="L34" s="17" t="s">
        <v>953</v>
      </c>
      <c r="M34" s="32">
        <v>67.80952380952381</v>
      </c>
      <c r="N34" s="6" t="s">
        <v>3</v>
      </c>
      <c r="O34" s="11" t="str">
        <f t="shared" si="1"/>
        <v>TO:0000014 (Panicle Weight) = Low (Between 25% and 74%  compared with WT)</v>
      </c>
    </row>
    <row r="35" spans="1:15" x14ac:dyDescent="0.2">
      <c r="A35" s="62" t="s">
        <v>1491</v>
      </c>
      <c r="B35" s="6" t="s">
        <v>519</v>
      </c>
      <c r="C35" s="17" t="s">
        <v>953</v>
      </c>
      <c r="D35" s="6">
        <v>1.34</v>
      </c>
      <c r="E35" s="6">
        <v>1.31</v>
      </c>
      <c r="F35" s="6">
        <v>0.94</v>
      </c>
      <c r="G35" s="6"/>
      <c r="H35" s="6"/>
      <c r="I35" s="63"/>
      <c r="K35" s="6">
        <v>1.1966666666666668</v>
      </c>
      <c r="L35" s="17" t="s">
        <v>953</v>
      </c>
      <c r="M35" s="32">
        <v>68.38095238095238</v>
      </c>
      <c r="N35" s="6" t="s">
        <v>3</v>
      </c>
      <c r="O35" s="11" t="str">
        <f t="shared" si="1"/>
        <v>TO:0000014 (Panicle Weight) = Low (Between 25% and 74%  compared with WT)</v>
      </c>
    </row>
    <row r="36" spans="1:15" x14ac:dyDescent="0.2">
      <c r="A36" s="62" t="s">
        <v>1492</v>
      </c>
      <c r="B36" s="6" t="s">
        <v>506</v>
      </c>
      <c r="C36" s="17" t="s">
        <v>953</v>
      </c>
      <c r="D36" s="6">
        <v>1.35</v>
      </c>
      <c r="E36" s="6">
        <v>1.28</v>
      </c>
      <c r="F36" s="6">
        <v>0.99</v>
      </c>
      <c r="G36" s="6"/>
      <c r="H36" s="6"/>
      <c r="I36" s="63"/>
      <c r="K36" s="6">
        <v>1.2066666666666668</v>
      </c>
      <c r="L36" s="17" t="s">
        <v>953</v>
      </c>
      <c r="M36" s="32">
        <v>68.952380952380949</v>
      </c>
      <c r="N36" s="6" t="s">
        <v>3</v>
      </c>
      <c r="O36" s="11" t="str">
        <f t="shared" si="1"/>
        <v>TO:0000014 (Panicle Weight) = Low (Between 25% and 74%  compared with WT)</v>
      </c>
    </row>
    <row r="37" spans="1:15" x14ac:dyDescent="0.2">
      <c r="A37" s="62" t="s">
        <v>1244</v>
      </c>
      <c r="B37" s="6" t="s">
        <v>463</v>
      </c>
      <c r="C37" s="17" t="s">
        <v>953</v>
      </c>
      <c r="D37" s="6">
        <v>1.42</v>
      </c>
      <c r="E37" s="6">
        <v>1.22</v>
      </c>
      <c r="F37" s="6">
        <v>1.08</v>
      </c>
      <c r="G37" s="6"/>
      <c r="H37" s="6"/>
      <c r="I37" s="63"/>
      <c r="K37" s="6">
        <v>1.24</v>
      </c>
      <c r="L37" s="17" t="s">
        <v>953</v>
      </c>
      <c r="M37" s="32">
        <v>70.857142857142861</v>
      </c>
      <c r="N37" s="6" t="s">
        <v>3</v>
      </c>
      <c r="O37" s="11" t="str">
        <f t="shared" si="1"/>
        <v>TO:0000014 (Panicle Weight) = Low (Between 25% and 74%  compared with WT)</v>
      </c>
    </row>
    <row r="38" spans="1:15" x14ac:dyDescent="0.2">
      <c r="A38" s="62" t="s">
        <v>1493</v>
      </c>
      <c r="B38" s="6" t="s">
        <v>512</v>
      </c>
      <c r="C38" s="17" t="s">
        <v>953</v>
      </c>
      <c r="D38" s="6">
        <v>1.49</v>
      </c>
      <c r="E38" s="6">
        <v>1.1399999999999999</v>
      </c>
      <c r="F38" s="6">
        <v>1.1100000000000001</v>
      </c>
      <c r="G38" s="6"/>
      <c r="H38" s="6"/>
      <c r="I38" s="63"/>
      <c r="K38" s="6">
        <v>1.2466666666666668</v>
      </c>
      <c r="L38" s="17" t="s">
        <v>953</v>
      </c>
      <c r="M38" s="32">
        <v>71.238095238095255</v>
      </c>
      <c r="N38" s="6" t="s">
        <v>3</v>
      </c>
      <c r="O38" s="11" t="str">
        <f t="shared" si="1"/>
        <v>TO:0000014 (Panicle Weight) = Low (Between 25% and 74%  compared with WT)</v>
      </c>
    </row>
    <row r="39" spans="1:15" x14ac:dyDescent="0.2">
      <c r="A39" s="62" t="s">
        <v>1494</v>
      </c>
      <c r="B39" s="6" t="s">
        <v>1001</v>
      </c>
      <c r="C39" s="17" t="s">
        <v>953</v>
      </c>
      <c r="D39" s="6">
        <v>1.75</v>
      </c>
      <c r="E39" s="6">
        <v>1.32</v>
      </c>
      <c r="F39" s="6">
        <v>0.71</v>
      </c>
      <c r="G39" s="6"/>
      <c r="H39" s="6"/>
      <c r="I39" s="63"/>
      <c r="K39" s="6">
        <v>1.26</v>
      </c>
      <c r="L39" s="17" t="s">
        <v>953</v>
      </c>
      <c r="M39" s="32">
        <v>72</v>
      </c>
      <c r="N39" s="6" t="s">
        <v>3</v>
      </c>
      <c r="O39" s="11" t="str">
        <f t="shared" si="1"/>
        <v>TO:0000014 (Panicle Weight) = Low (Between 25% and 74%  compared with WT)</v>
      </c>
    </row>
    <row r="40" spans="1:15" x14ac:dyDescent="0.2">
      <c r="A40" s="62" t="s">
        <v>1462</v>
      </c>
      <c r="B40" s="6" t="s">
        <v>494</v>
      </c>
      <c r="C40" s="17" t="s">
        <v>953</v>
      </c>
      <c r="D40" s="6">
        <v>1.54</v>
      </c>
      <c r="E40" s="6">
        <v>1.1599999999999999</v>
      </c>
      <c r="F40" s="6">
        <v>1.0900000000000001</v>
      </c>
      <c r="G40" s="6"/>
      <c r="H40" s="6"/>
      <c r="I40" s="63"/>
      <c r="K40" s="6">
        <v>1.2633333333333334</v>
      </c>
      <c r="L40" s="17" t="s">
        <v>953</v>
      </c>
      <c r="M40" s="32">
        <v>72.19047619047619</v>
      </c>
      <c r="N40" s="6" t="s">
        <v>3</v>
      </c>
      <c r="O40" s="11" t="str">
        <f t="shared" si="1"/>
        <v>TO:0000014 (Panicle Weight) = Low (Between 25% and 74%  compared with WT)</v>
      </c>
    </row>
    <row r="41" spans="1:15" x14ac:dyDescent="0.2">
      <c r="A41" s="62" t="s">
        <v>1495</v>
      </c>
      <c r="B41" s="6" t="s">
        <v>534</v>
      </c>
      <c r="C41" s="17" t="s">
        <v>953</v>
      </c>
      <c r="D41" s="6">
        <v>1.36</v>
      </c>
      <c r="E41" s="6">
        <v>1.27</v>
      </c>
      <c r="F41" s="6">
        <v>1.17</v>
      </c>
      <c r="G41" s="6"/>
      <c r="H41" s="6"/>
      <c r="I41" s="63"/>
      <c r="K41" s="6">
        <v>1.2666666666666666</v>
      </c>
      <c r="L41" s="17" t="s">
        <v>953</v>
      </c>
      <c r="M41" s="32">
        <v>72.38095238095238</v>
      </c>
      <c r="N41" s="6" t="s">
        <v>3</v>
      </c>
      <c r="O41" s="11" t="str">
        <f t="shared" si="1"/>
        <v>TO:0000014 (Panicle Weight) = Low (Between 25% and 74%  compared with WT)</v>
      </c>
    </row>
    <row r="42" spans="1:15" x14ac:dyDescent="0.2">
      <c r="A42" s="62" t="s">
        <v>1496</v>
      </c>
      <c r="B42" s="6" t="s">
        <v>522</v>
      </c>
      <c r="C42" s="17" t="s">
        <v>953</v>
      </c>
      <c r="D42" s="6">
        <v>1.68</v>
      </c>
      <c r="E42" s="6">
        <v>1.32</v>
      </c>
      <c r="F42" s="6">
        <v>0.82</v>
      </c>
      <c r="G42" s="6"/>
      <c r="H42" s="6"/>
      <c r="I42" s="63"/>
      <c r="K42" s="6">
        <v>1.2733333333333332</v>
      </c>
      <c r="L42" s="17" t="s">
        <v>953</v>
      </c>
      <c r="M42" s="32">
        <v>72.761904761904745</v>
      </c>
      <c r="N42" s="6" t="s">
        <v>3</v>
      </c>
      <c r="O42" s="11" t="str">
        <f t="shared" si="1"/>
        <v>TO:0000014 (Panicle Weight) = Low (Between 25% and 74%  compared with WT)</v>
      </c>
    </row>
    <row r="43" spans="1:15" x14ac:dyDescent="0.2">
      <c r="A43" s="62" t="s">
        <v>1497</v>
      </c>
      <c r="B43" s="6" t="s">
        <v>473</v>
      </c>
      <c r="C43" s="17" t="s">
        <v>953</v>
      </c>
      <c r="D43" s="6">
        <v>1.46</v>
      </c>
      <c r="E43" s="6">
        <v>1.24</v>
      </c>
      <c r="F43" s="6">
        <v>1.1399999999999999</v>
      </c>
      <c r="G43" s="6"/>
      <c r="H43" s="6"/>
      <c r="I43" s="63"/>
      <c r="K43" s="6">
        <v>1.28</v>
      </c>
      <c r="L43" s="17" t="s">
        <v>953</v>
      </c>
      <c r="M43" s="32">
        <v>73.142857142857139</v>
      </c>
      <c r="N43" s="6" t="s">
        <v>3</v>
      </c>
      <c r="O43" s="11" t="str">
        <f t="shared" si="1"/>
        <v>TO:0000014 (Panicle Weight) = Low (Between 25% and 74%  compared with WT)</v>
      </c>
    </row>
    <row r="44" spans="1:15" x14ac:dyDescent="0.2">
      <c r="A44" s="62" t="s">
        <v>1498</v>
      </c>
      <c r="B44" s="6" t="s">
        <v>472</v>
      </c>
      <c r="C44" s="17" t="s">
        <v>953</v>
      </c>
      <c r="D44" s="6">
        <v>1.44</v>
      </c>
      <c r="E44" s="6">
        <v>1.27</v>
      </c>
      <c r="F44" s="6">
        <v>1.1499999999999999</v>
      </c>
      <c r="G44" s="6"/>
      <c r="H44" s="6"/>
      <c r="I44" s="63"/>
      <c r="K44" s="6">
        <v>1.2866666666666666</v>
      </c>
      <c r="L44" s="17" t="s">
        <v>953</v>
      </c>
      <c r="M44" s="32">
        <v>73.523809523809518</v>
      </c>
      <c r="N44" s="6" t="s">
        <v>3</v>
      </c>
      <c r="O44" s="11" t="str">
        <f t="shared" si="1"/>
        <v>TO:0000014 (Panicle Weight) = Low (Between 25% and 74%  compared with WT)</v>
      </c>
    </row>
    <row r="45" spans="1:15" x14ac:dyDescent="0.2">
      <c r="A45" s="62" t="s">
        <v>403</v>
      </c>
      <c r="B45" s="6" t="s">
        <v>1000</v>
      </c>
      <c r="C45" s="17" t="s">
        <v>953</v>
      </c>
      <c r="D45" s="6">
        <v>1.71</v>
      </c>
      <c r="E45" s="6">
        <v>1.2</v>
      </c>
      <c r="F45" s="6">
        <v>0.96</v>
      </c>
      <c r="G45" s="6"/>
      <c r="H45" s="6"/>
      <c r="I45" s="63"/>
      <c r="K45" s="6">
        <v>1.29</v>
      </c>
      <c r="L45" s="17" t="s">
        <v>953</v>
      </c>
      <c r="M45" s="32">
        <v>73.714285714285708</v>
      </c>
      <c r="N45" s="6" t="s">
        <v>3</v>
      </c>
      <c r="O45" s="11" t="str">
        <f t="shared" si="1"/>
        <v>TO:0000014 (Panicle Weight) = Low (Between 25% and 74%  compared with WT)</v>
      </c>
    </row>
    <row r="46" spans="1:15" x14ac:dyDescent="0.2">
      <c r="A46" s="62" t="s">
        <v>1247</v>
      </c>
      <c r="B46" s="6" t="s">
        <v>451</v>
      </c>
      <c r="C46" s="17" t="s">
        <v>953</v>
      </c>
      <c r="D46" s="6">
        <v>1.71</v>
      </c>
      <c r="E46" s="6">
        <v>1.19</v>
      </c>
      <c r="F46" s="6">
        <v>0.99</v>
      </c>
      <c r="G46" s="6"/>
      <c r="H46" s="6"/>
      <c r="I46" s="63"/>
      <c r="K46" s="6">
        <v>1.2966666666666666</v>
      </c>
      <c r="L46" s="17" t="s">
        <v>953</v>
      </c>
      <c r="M46" s="32">
        <v>74.095238095238088</v>
      </c>
      <c r="N46" s="6" t="s">
        <v>3</v>
      </c>
      <c r="O46" s="11" t="str">
        <f t="shared" si="1"/>
        <v>TO:0000014 (Panicle Weight) = Low (Between 25% and 74%  compared with WT)</v>
      </c>
    </row>
    <row r="47" spans="1:15" x14ac:dyDescent="0.2">
      <c r="A47" s="62" t="s">
        <v>1499</v>
      </c>
      <c r="B47" s="6" t="s">
        <v>508</v>
      </c>
      <c r="C47" s="17" t="s">
        <v>953</v>
      </c>
      <c r="D47" s="6">
        <v>1.53</v>
      </c>
      <c r="E47" s="6">
        <v>1.32</v>
      </c>
      <c r="F47" s="6">
        <v>1.06</v>
      </c>
      <c r="G47" s="6"/>
      <c r="H47" s="6"/>
      <c r="I47" s="63"/>
      <c r="K47" s="6">
        <v>1.3033333333333335</v>
      </c>
      <c r="L47" s="17" t="s">
        <v>953</v>
      </c>
      <c r="M47" s="32">
        <v>74.476190476190482</v>
      </c>
      <c r="N47" s="6" t="s">
        <v>2</v>
      </c>
      <c r="O47" s="11" t="str">
        <f>CONCATENATE("TO:0000014 (Panicle Weight) = ",N47, " (Between 75% and 125%  compared with WT)")</f>
        <v>TO:0000014 (Panicle Weight) = Normal (Between 75% and 125%  compared with WT)</v>
      </c>
    </row>
    <row r="48" spans="1:15" x14ac:dyDescent="0.2">
      <c r="A48" s="62" t="s">
        <v>1500</v>
      </c>
      <c r="B48" s="6" t="s">
        <v>474</v>
      </c>
      <c r="C48" s="17" t="s">
        <v>953</v>
      </c>
      <c r="D48" s="6">
        <v>1.68</v>
      </c>
      <c r="E48" s="6">
        <v>1.26</v>
      </c>
      <c r="F48" s="6">
        <v>1.0900000000000001</v>
      </c>
      <c r="G48" s="6"/>
      <c r="H48" s="6"/>
      <c r="I48" s="63"/>
      <c r="K48" s="6">
        <v>1.3433333333333335</v>
      </c>
      <c r="L48" s="17" t="s">
        <v>953</v>
      </c>
      <c r="M48" s="32">
        <v>76.761904761904773</v>
      </c>
      <c r="N48" s="6" t="s">
        <v>2</v>
      </c>
      <c r="O48" s="11" t="str">
        <f t="shared" ref="O48:O78" si="2">CONCATENATE("TO:0000014 (Panicle Weight) = ",N48, " (Between 75% and 125%  compared with WT)")</f>
        <v>TO:0000014 (Panicle Weight) = Normal (Between 75% and 125%  compared with WT)</v>
      </c>
    </row>
    <row r="49" spans="1:15" x14ac:dyDescent="0.2">
      <c r="A49" s="62" t="s">
        <v>1463</v>
      </c>
      <c r="B49" s="6" t="s">
        <v>499</v>
      </c>
      <c r="C49" s="17" t="s">
        <v>953</v>
      </c>
      <c r="D49" s="6">
        <v>1.49</v>
      </c>
      <c r="E49" s="6">
        <v>1.43</v>
      </c>
      <c r="F49" s="6">
        <v>1.1499999999999999</v>
      </c>
      <c r="G49" s="6"/>
      <c r="H49" s="6"/>
      <c r="I49" s="63"/>
      <c r="K49" s="6">
        <v>1.3566666666666667</v>
      </c>
      <c r="L49" s="17" t="s">
        <v>953</v>
      </c>
      <c r="M49" s="32">
        <v>77.523809523809518</v>
      </c>
      <c r="N49" s="6" t="s">
        <v>2</v>
      </c>
      <c r="O49" s="11" t="str">
        <f t="shared" si="2"/>
        <v>TO:0000014 (Panicle Weight) = Normal (Between 75% and 125%  compared with WT)</v>
      </c>
    </row>
    <row r="50" spans="1:15" x14ac:dyDescent="0.2">
      <c r="A50" s="62" t="s">
        <v>1501</v>
      </c>
      <c r="B50" s="6" t="s">
        <v>470</v>
      </c>
      <c r="C50" s="17" t="s">
        <v>953</v>
      </c>
      <c r="D50" s="6">
        <v>1.76</v>
      </c>
      <c r="E50" s="6">
        <v>1.28</v>
      </c>
      <c r="F50" s="6">
        <v>1.03</v>
      </c>
      <c r="G50" s="6"/>
      <c r="H50" s="6"/>
      <c r="I50" s="63"/>
      <c r="K50" s="6">
        <v>1.3566666666666667</v>
      </c>
      <c r="L50" s="17" t="s">
        <v>953</v>
      </c>
      <c r="M50" s="32">
        <v>77.523809523809518</v>
      </c>
      <c r="N50" s="6" t="s">
        <v>2</v>
      </c>
      <c r="O50" s="11" t="str">
        <f t="shared" si="2"/>
        <v>TO:0000014 (Panicle Weight) = Normal (Between 75% and 125%  compared with WT)</v>
      </c>
    </row>
    <row r="51" spans="1:15" x14ac:dyDescent="0.2">
      <c r="A51" s="64" t="s">
        <v>1519</v>
      </c>
      <c r="B51" s="6" t="s">
        <v>520</v>
      </c>
      <c r="C51" s="17" t="s">
        <v>953</v>
      </c>
      <c r="D51" s="6">
        <v>1.84</v>
      </c>
      <c r="E51" s="6">
        <v>1.24</v>
      </c>
      <c r="F51" s="6">
        <v>0.99</v>
      </c>
      <c r="G51" s="6"/>
      <c r="H51" s="6"/>
      <c r="I51" s="63"/>
      <c r="K51" s="6">
        <v>1.3566666666666667</v>
      </c>
      <c r="L51" s="17" t="s">
        <v>953</v>
      </c>
      <c r="M51" s="32">
        <v>77.523809523809518</v>
      </c>
      <c r="N51" s="6" t="s">
        <v>2</v>
      </c>
      <c r="O51" s="11" t="str">
        <f t="shared" si="2"/>
        <v>TO:0000014 (Panicle Weight) = Normal (Between 75% and 125%  compared with WT)</v>
      </c>
    </row>
    <row r="52" spans="1:15" x14ac:dyDescent="0.2">
      <c r="A52" s="62" t="s">
        <v>1502</v>
      </c>
      <c r="B52" s="6" t="s">
        <v>510</v>
      </c>
      <c r="C52" s="17" t="s">
        <v>953</v>
      </c>
      <c r="D52" s="6">
        <v>1.58</v>
      </c>
      <c r="E52" s="6">
        <v>1.39</v>
      </c>
      <c r="F52" s="6">
        <v>1.1100000000000001</v>
      </c>
      <c r="G52" s="6"/>
      <c r="H52" s="6"/>
      <c r="I52" s="63"/>
      <c r="K52" s="6">
        <v>1.36</v>
      </c>
      <c r="L52" s="17" t="s">
        <v>953</v>
      </c>
      <c r="M52" s="32">
        <v>77.714285714285708</v>
      </c>
      <c r="N52" s="6" t="s">
        <v>2</v>
      </c>
      <c r="O52" s="11" t="str">
        <f t="shared" si="2"/>
        <v>TO:0000014 (Panicle Weight) = Normal (Between 75% and 125%  compared with WT)</v>
      </c>
    </row>
    <row r="53" spans="1:15" x14ac:dyDescent="0.2">
      <c r="A53" s="62" t="s">
        <v>1503</v>
      </c>
      <c r="B53" s="6" t="s">
        <v>524</v>
      </c>
      <c r="C53" s="17" t="s">
        <v>953</v>
      </c>
      <c r="D53" s="6">
        <v>1.57</v>
      </c>
      <c r="E53" s="6">
        <v>1.3</v>
      </c>
      <c r="F53" s="6">
        <v>1.21</v>
      </c>
      <c r="G53" s="6"/>
      <c r="H53" s="6"/>
      <c r="I53" s="63"/>
      <c r="K53" s="6">
        <v>1.36</v>
      </c>
      <c r="L53" s="17" t="s">
        <v>953</v>
      </c>
      <c r="M53" s="32">
        <v>77.714285714285708</v>
      </c>
      <c r="N53" s="6" t="s">
        <v>2</v>
      </c>
      <c r="O53" s="11" t="str">
        <f t="shared" si="2"/>
        <v>TO:0000014 (Panicle Weight) = Normal (Between 75% and 125%  compared with WT)</v>
      </c>
    </row>
    <row r="54" spans="1:15" x14ac:dyDescent="0.2">
      <c r="A54" s="62" t="s">
        <v>1464</v>
      </c>
      <c r="B54" s="6" t="s">
        <v>487</v>
      </c>
      <c r="C54" s="17" t="s">
        <v>953</v>
      </c>
      <c r="D54" s="6">
        <v>1.53</v>
      </c>
      <c r="E54" s="6">
        <v>1.41</v>
      </c>
      <c r="F54" s="6">
        <v>1.17</v>
      </c>
      <c r="G54" s="6"/>
      <c r="H54" s="6"/>
      <c r="I54" s="63"/>
      <c r="K54" s="6">
        <v>1.3699999999999999</v>
      </c>
      <c r="L54" s="17" t="s">
        <v>953</v>
      </c>
      <c r="M54" s="32">
        <v>78.285714285714292</v>
      </c>
      <c r="N54" s="6" t="s">
        <v>2</v>
      </c>
      <c r="O54" s="11" t="str">
        <f t="shared" si="2"/>
        <v>TO:0000014 (Panicle Weight) = Normal (Between 75% and 125%  compared with WT)</v>
      </c>
    </row>
    <row r="55" spans="1:15" x14ac:dyDescent="0.2">
      <c r="A55" s="62" t="s">
        <v>1465</v>
      </c>
      <c r="B55" s="6" t="s">
        <v>485</v>
      </c>
      <c r="C55" s="17" t="s">
        <v>953</v>
      </c>
      <c r="D55" s="6">
        <v>1.4000000000000004</v>
      </c>
      <c r="E55" s="6">
        <v>1.2599999999999998</v>
      </c>
      <c r="F55" s="6">
        <v>1.4599999999999991</v>
      </c>
      <c r="G55" s="6"/>
      <c r="H55" s="6"/>
      <c r="I55" s="63"/>
      <c r="K55" s="6">
        <v>1.3733333333333331</v>
      </c>
      <c r="L55" s="17" t="s">
        <v>953</v>
      </c>
      <c r="M55" s="32">
        <v>78.476190476190467</v>
      </c>
      <c r="N55" s="6" t="s">
        <v>2</v>
      </c>
      <c r="O55" s="11" t="str">
        <f t="shared" si="2"/>
        <v>TO:0000014 (Panicle Weight) = Normal (Between 75% and 125%  compared with WT)</v>
      </c>
    </row>
    <row r="56" spans="1:15" x14ac:dyDescent="0.2">
      <c r="A56" s="62" t="s">
        <v>1504</v>
      </c>
      <c r="B56" s="6" t="s">
        <v>469</v>
      </c>
      <c r="C56" s="17" t="s">
        <v>953</v>
      </c>
      <c r="D56" s="6">
        <v>2.27</v>
      </c>
      <c r="E56" s="6">
        <v>0.97</v>
      </c>
      <c r="F56" s="6">
        <v>0.88</v>
      </c>
      <c r="G56" s="6"/>
      <c r="H56" s="6"/>
      <c r="I56" s="63"/>
      <c r="K56" s="6">
        <v>1.3733333333333333</v>
      </c>
      <c r="L56" s="17" t="s">
        <v>953</v>
      </c>
      <c r="M56" s="32">
        <v>78.476190476190482</v>
      </c>
      <c r="N56" s="6" t="s">
        <v>2</v>
      </c>
      <c r="O56" s="11" t="str">
        <f t="shared" si="2"/>
        <v>TO:0000014 (Panicle Weight) = Normal (Between 75% and 125%  compared with WT)</v>
      </c>
    </row>
    <row r="57" spans="1:15" x14ac:dyDescent="0.2">
      <c r="A57" s="62" t="s">
        <v>1466</v>
      </c>
      <c r="B57" s="6" t="s">
        <v>481</v>
      </c>
      <c r="C57" s="17" t="s">
        <v>953</v>
      </c>
      <c r="D57" s="6">
        <v>1.91</v>
      </c>
      <c r="E57" s="6">
        <v>1.17</v>
      </c>
      <c r="F57" s="6">
        <v>1.07</v>
      </c>
      <c r="G57" s="6"/>
      <c r="H57" s="6"/>
      <c r="I57" s="63"/>
      <c r="K57" s="6">
        <v>1.3833333333333335</v>
      </c>
      <c r="L57" s="17" t="s">
        <v>953</v>
      </c>
      <c r="M57" s="33">
        <v>79.047619047619094</v>
      </c>
      <c r="N57" s="6" t="s">
        <v>2</v>
      </c>
      <c r="O57" s="11" t="str">
        <f t="shared" si="2"/>
        <v>TO:0000014 (Panicle Weight) = Normal (Between 75% and 125%  compared with WT)</v>
      </c>
    </row>
    <row r="58" spans="1:15" x14ac:dyDescent="0.2">
      <c r="A58" s="62" t="s">
        <v>1505</v>
      </c>
      <c r="B58" s="6" t="s">
        <v>513</v>
      </c>
      <c r="C58" s="17" t="s">
        <v>953</v>
      </c>
      <c r="D58" s="6">
        <v>1.44</v>
      </c>
      <c r="E58" s="6">
        <v>1.36</v>
      </c>
      <c r="F58" s="6">
        <v>1.36</v>
      </c>
      <c r="G58" s="6"/>
      <c r="H58" s="6"/>
      <c r="I58" s="63"/>
      <c r="K58" s="6">
        <v>1.3866666666666667</v>
      </c>
      <c r="L58" s="17" t="s">
        <v>953</v>
      </c>
      <c r="M58" s="32">
        <v>79.238095238095255</v>
      </c>
      <c r="N58" s="6" t="s">
        <v>2</v>
      </c>
      <c r="O58" s="11" t="str">
        <f t="shared" si="2"/>
        <v>TO:0000014 (Panicle Weight) = Normal (Between 75% and 125%  compared with WT)</v>
      </c>
    </row>
    <row r="59" spans="1:15" x14ac:dyDescent="0.2">
      <c r="A59" s="62" t="s">
        <v>1506</v>
      </c>
      <c r="B59" s="6" t="s">
        <v>462</v>
      </c>
      <c r="C59" s="17" t="s">
        <v>953</v>
      </c>
      <c r="D59" s="6">
        <v>1.69</v>
      </c>
      <c r="E59" s="6">
        <v>1.52</v>
      </c>
      <c r="F59" s="6">
        <v>0.98</v>
      </c>
      <c r="G59" s="6"/>
      <c r="H59" s="6"/>
      <c r="I59" s="63"/>
      <c r="K59" s="6">
        <v>1.3966666666666665</v>
      </c>
      <c r="L59" s="17" t="s">
        <v>953</v>
      </c>
      <c r="M59" s="32">
        <v>79.80952380952381</v>
      </c>
      <c r="N59" s="6" t="s">
        <v>2</v>
      </c>
      <c r="O59" s="11" t="str">
        <f t="shared" si="2"/>
        <v>TO:0000014 (Panicle Weight) = Normal (Between 75% and 125%  compared with WT)</v>
      </c>
    </row>
    <row r="60" spans="1:15" x14ac:dyDescent="0.2">
      <c r="A60" s="62" t="s">
        <v>1507</v>
      </c>
      <c r="B60" s="6" t="s">
        <v>505</v>
      </c>
      <c r="C60" s="17" t="s">
        <v>953</v>
      </c>
      <c r="D60" s="6">
        <v>1.64</v>
      </c>
      <c r="E60" s="6">
        <v>1.41</v>
      </c>
      <c r="F60" s="6">
        <v>1.17</v>
      </c>
      <c r="G60" s="6"/>
      <c r="H60" s="6"/>
      <c r="I60" s="63"/>
      <c r="K60" s="6">
        <v>1.4066666666666665</v>
      </c>
      <c r="L60" s="17" t="s">
        <v>953</v>
      </c>
      <c r="M60" s="32">
        <v>80.38095238095238</v>
      </c>
      <c r="N60" s="6" t="s">
        <v>2</v>
      </c>
      <c r="O60" s="11" t="str">
        <f t="shared" si="2"/>
        <v>TO:0000014 (Panicle Weight) = Normal (Between 75% and 125%  compared with WT)</v>
      </c>
    </row>
    <row r="61" spans="1:15" x14ac:dyDescent="0.2">
      <c r="A61" s="62" t="s">
        <v>1467</v>
      </c>
      <c r="B61" s="6" t="s">
        <v>495</v>
      </c>
      <c r="C61" s="17" t="s">
        <v>953</v>
      </c>
      <c r="D61" s="6">
        <v>1.51</v>
      </c>
      <c r="E61" s="6">
        <v>1.45</v>
      </c>
      <c r="F61" s="6">
        <v>1.27</v>
      </c>
      <c r="G61" s="6"/>
      <c r="H61" s="6"/>
      <c r="I61" s="63"/>
      <c r="K61" s="6">
        <v>1.4100000000000001</v>
      </c>
      <c r="L61" s="17" t="s">
        <v>953</v>
      </c>
      <c r="M61" s="32">
        <v>80.571428571428569</v>
      </c>
      <c r="N61" s="6" t="s">
        <v>2</v>
      </c>
      <c r="O61" s="11" t="str">
        <f t="shared" si="2"/>
        <v>TO:0000014 (Panicle Weight) = Normal (Between 75% and 125%  compared with WT)</v>
      </c>
    </row>
    <row r="62" spans="1:15" x14ac:dyDescent="0.2">
      <c r="A62" s="62" t="s">
        <v>1508</v>
      </c>
      <c r="B62" s="6" t="s">
        <v>535</v>
      </c>
      <c r="C62" s="17" t="s">
        <v>953</v>
      </c>
      <c r="D62" s="6">
        <v>1.75</v>
      </c>
      <c r="E62" s="6">
        <v>1.27</v>
      </c>
      <c r="F62" s="6">
        <v>1.26</v>
      </c>
      <c r="G62" s="6"/>
      <c r="H62" s="6"/>
      <c r="I62" s="63"/>
      <c r="K62" s="6">
        <v>1.4266666666666667</v>
      </c>
      <c r="L62" s="17" t="s">
        <v>953</v>
      </c>
      <c r="M62" s="32">
        <v>81.523809523809533</v>
      </c>
      <c r="N62" s="6" t="s">
        <v>2</v>
      </c>
      <c r="O62" s="11" t="str">
        <f t="shared" si="2"/>
        <v>TO:0000014 (Panicle Weight) = Normal (Between 75% and 125%  compared with WT)</v>
      </c>
    </row>
    <row r="63" spans="1:15" x14ac:dyDescent="0.2">
      <c r="A63" s="62" t="s">
        <v>1509</v>
      </c>
      <c r="B63" s="6" t="s">
        <v>507</v>
      </c>
      <c r="C63" s="17" t="s">
        <v>953</v>
      </c>
      <c r="D63" s="6">
        <v>1.67</v>
      </c>
      <c r="E63" s="6">
        <v>1.55</v>
      </c>
      <c r="F63" s="6">
        <v>1.0900000000000001</v>
      </c>
      <c r="G63" s="6"/>
      <c r="H63" s="6"/>
      <c r="I63" s="63"/>
      <c r="K63" s="6">
        <v>1.4366666666666665</v>
      </c>
      <c r="L63" s="17" t="s">
        <v>953</v>
      </c>
      <c r="M63" s="32">
        <v>82.095238095238088</v>
      </c>
      <c r="N63" s="6" t="s">
        <v>2</v>
      </c>
      <c r="O63" s="11" t="str">
        <f t="shared" si="2"/>
        <v>TO:0000014 (Panicle Weight) = Normal (Between 75% and 125%  compared with WT)</v>
      </c>
    </row>
    <row r="64" spans="1:15" x14ac:dyDescent="0.2">
      <c r="A64" s="62" t="s">
        <v>1510</v>
      </c>
      <c r="B64" s="6" t="s">
        <v>511</v>
      </c>
      <c r="C64" s="17" t="s">
        <v>953</v>
      </c>
      <c r="D64" s="6">
        <v>1.65</v>
      </c>
      <c r="E64" s="6">
        <v>1.56</v>
      </c>
      <c r="F64" s="6">
        <v>1.1100000000000001</v>
      </c>
      <c r="G64" s="6"/>
      <c r="H64" s="6"/>
      <c r="I64" s="63"/>
      <c r="K64" s="6">
        <v>1.4400000000000002</v>
      </c>
      <c r="L64" s="17" t="s">
        <v>953</v>
      </c>
      <c r="M64" s="32">
        <v>82.285714285714306</v>
      </c>
      <c r="N64" s="6" t="s">
        <v>2</v>
      </c>
      <c r="O64" s="11" t="str">
        <f t="shared" si="2"/>
        <v>TO:0000014 (Panicle Weight) = Normal (Between 75% and 125%  compared with WT)</v>
      </c>
    </row>
    <row r="65" spans="1:15" x14ac:dyDescent="0.2">
      <c r="A65" s="62" t="s">
        <v>1511</v>
      </c>
      <c r="B65" s="6" t="s">
        <v>523</v>
      </c>
      <c r="C65" s="17" t="s">
        <v>953</v>
      </c>
      <c r="D65" s="6">
        <v>1.63</v>
      </c>
      <c r="E65" s="6">
        <v>1.56</v>
      </c>
      <c r="F65" s="6">
        <v>1.1399999999999999</v>
      </c>
      <c r="G65" s="6"/>
      <c r="H65" s="6"/>
      <c r="I65" s="63"/>
      <c r="K65" s="6">
        <v>1.4433333333333334</v>
      </c>
      <c r="L65" s="17" t="s">
        <v>953</v>
      </c>
      <c r="M65" s="32">
        <v>82.476190476190482</v>
      </c>
      <c r="N65" s="6" t="s">
        <v>2</v>
      </c>
      <c r="O65" s="11" t="str">
        <f t="shared" si="2"/>
        <v>TO:0000014 (Panicle Weight) = Normal (Between 75% and 125%  compared with WT)</v>
      </c>
    </row>
    <row r="66" spans="1:15" x14ac:dyDescent="0.2">
      <c r="A66" s="62" t="s">
        <v>1512</v>
      </c>
      <c r="B66" s="6" t="s">
        <v>509</v>
      </c>
      <c r="C66" s="17" t="s">
        <v>953</v>
      </c>
      <c r="D66" s="6">
        <v>1.76</v>
      </c>
      <c r="E66" s="6">
        <v>1.38</v>
      </c>
      <c r="F66" s="6">
        <v>1.2</v>
      </c>
      <c r="G66" s="6"/>
      <c r="H66" s="6"/>
      <c r="I66" s="63"/>
      <c r="K66" s="6">
        <v>1.4466666666666665</v>
      </c>
      <c r="L66" s="17" t="s">
        <v>953</v>
      </c>
      <c r="M66" s="32">
        <v>82.666666666666657</v>
      </c>
      <c r="N66" s="6" t="s">
        <v>2</v>
      </c>
      <c r="O66" s="11" t="str">
        <f t="shared" si="2"/>
        <v>TO:0000014 (Panicle Weight) = Normal (Between 75% and 125%  compared with WT)</v>
      </c>
    </row>
    <row r="67" spans="1:15" x14ac:dyDescent="0.2">
      <c r="A67" s="62" t="s">
        <v>1468</v>
      </c>
      <c r="B67" s="6" t="s">
        <v>492</v>
      </c>
      <c r="C67" s="17" t="s">
        <v>953</v>
      </c>
      <c r="D67" s="6">
        <v>1.8</v>
      </c>
      <c r="E67" s="6">
        <v>1.46</v>
      </c>
      <c r="F67" s="6">
        <v>1.1499999999999999</v>
      </c>
      <c r="G67" s="6"/>
      <c r="H67" s="6"/>
      <c r="I67" s="63"/>
      <c r="K67" s="6">
        <v>1.47</v>
      </c>
      <c r="L67" s="17" t="s">
        <v>953</v>
      </c>
      <c r="M67" s="32">
        <v>84</v>
      </c>
      <c r="N67" s="6" t="s">
        <v>2</v>
      </c>
      <c r="O67" s="11" t="str">
        <f t="shared" si="2"/>
        <v>TO:0000014 (Panicle Weight) = Normal (Between 75% and 125%  compared with WT)</v>
      </c>
    </row>
    <row r="68" spans="1:15" x14ac:dyDescent="0.2">
      <c r="A68" s="62" t="s">
        <v>1469</v>
      </c>
      <c r="B68" s="6" t="s">
        <v>483</v>
      </c>
      <c r="C68" s="17" t="s">
        <v>953</v>
      </c>
      <c r="D68" s="6">
        <v>2.1</v>
      </c>
      <c r="E68" s="6">
        <v>1.34</v>
      </c>
      <c r="F68" s="6">
        <v>0.99</v>
      </c>
      <c r="G68" s="6"/>
      <c r="H68" s="6"/>
      <c r="I68" s="63"/>
      <c r="K68" s="6">
        <v>1.4766666666666668</v>
      </c>
      <c r="L68" s="17" t="s">
        <v>953</v>
      </c>
      <c r="M68" s="32">
        <v>84.380952380952394</v>
      </c>
      <c r="N68" s="6" t="s">
        <v>2</v>
      </c>
      <c r="O68" s="11" t="str">
        <f t="shared" si="2"/>
        <v>TO:0000014 (Panicle Weight) = Normal (Between 75% and 125%  compared with WT)</v>
      </c>
    </row>
    <row r="69" spans="1:15" x14ac:dyDescent="0.2">
      <c r="A69" s="62" t="s">
        <v>1470</v>
      </c>
      <c r="B69" s="6" t="s">
        <v>480</v>
      </c>
      <c r="C69" s="17" t="s">
        <v>953</v>
      </c>
      <c r="D69" s="6">
        <v>2</v>
      </c>
      <c r="E69" s="6">
        <v>1.46</v>
      </c>
      <c r="F69" s="6">
        <v>1.1399999999999999</v>
      </c>
      <c r="G69" s="6"/>
      <c r="H69" s="6"/>
      <c r="I69" s="63"/>
      <c r="K69" s="6">
        <v>1.5333333333333332</v>
      </c>
      <c r="L69" s="17" t="s">
        <v>953</v>
      </c>
      <c r="M69" s="33">
        <v>87.619047619047592</v>
      </c>
      <c r="N69" s="6" t="s">
        <v>2</v>
      </c>
      <c r="O69" s="11" t="str">
        <f t="shared" si="2"/>
        <v>TO:0000014 (Panicle Weight) = Normal (Between 75% and 125%  compared with WT)</v>
      </c>
    </row>
    <row r="70" spans="1:15" x14ac:dyDescent="0.2">
      <c r="A70" s="62" t="s">
        <v>1471</v>
      </c>
      <c r="B70" s="6" t="s">
        <v>497</v>
      </c>
      <c r="C70" s="17" t="s">
        <v>953</v>
      </c>
      <c r="D70" s="6">
        <v>1.9</v>
      </c>
      <c r="E70" s="6">
        <v>1.4</v>
      </c>
      <c r="F70" s="6">
        <v>1.3</v>
      </c>
      <c r="G70" s="6"/>
      <c r="H70" s="6"/>
      <c r="I70" s="63"/>
      <c r="K70" s="6">
        <v>1.5333333333333332</v>
      </c>
      <c r="L70" s="17" t="s">
        <v>953</v>
      </c>
      <c r="M70" s="32">
        <v>87.619047619047606</v>
      </c>
      <c r="N70" s="6" t="s">
        <v>2</v>
      </c>
      <c r="O70" s="11" t="str">
        <f t="shared" si="2"/>
        <v>TO:0000014 (Panicle Weight) = Normal (Between 75% and 125%  compared with WT)</v>
      </c>
    </row>
    <row r="71" spans="1:15" x14ac:dyDescent="0.2">
      <c r="A71" s="62" t="s">
        <v>1513</v>
      </c>
      <c r="B71" s="6" t="s">
        <v>468</v>
      </c>
      <c r="C71" s="17" t="s">
        <v>953</v>
      </c>
      <c r="D71" s="6">
        <v>1.87</v>
      </c>
      <c r="E71" s="6">
        <v>1.48</v>
      </c>
      <c r="F71" s="6">
        <v>1.31</v>
      </c>
      <c r="G71" s="6"/>
      <c r="H71" s="6"/>
      <c r="I71" s="63"/>
      <c r="K71" s="6">
        <v>1.5533333333333335</v>
      </c>
      <c r="L71" s="17" t="s">
        <v>953</v>
      </c>
      <c r="M71" s="32">
        <v>88.761904761904773</v>
      </c>
      <c r="N71" s="6" t="s">
        <v>2</v>
      </c>
      <c r="O71" s="11" t="str">
        <f t="shared" si="2"/>
        <v>TO:0000014 (Panicle Weight) = Normal (Between 75% and 125%  compared with WT)</v>
      </c>
    </row>
    <row r="72" spans="1:15" x14ac:dyDescent="0.2">
      <c r="A72" s="62" t="s">
        <v>1514</v>
      </c>
      <c r="B72" s="6" t="s">
        <v>471</v>
      </c>
      <c r="C72" s="17" t="s">
        <v>953</v>
      </c>
      <c r="D72" s="6">
        <v>1.9</v>
      </c>
      <c r="E72" s="6">
        <v>1.7</v>
      </c>
      <c r="F72" s="6">
        <v>1.32</v>
      </c>
      <c r="G72" s="6"/>
      <c r="H72" s="6"/>
      <c r="I72" s="63"/>
      <c r="K72" s="6">
        <v>1.64</v>
      </c>
      <c r="L72" s="17" t="s">
        <v>953</v>
      </c>
      <c r="M72" s="32">
        <v>93.714285714285708</v>
      </c>
      <c r="N72" s="6" t="s">
        <v>2</v>
      </c>
      <c r="O72" s="11" t="str">
        <f t="shared" si="2"/>
        <v>TO:0000014 (Panicle Weight) = Normal (Between 75% and 125%  compared with WT)</v>
      </c>
    </row>
    <row r="73" spans="1:15" x14ac:dyDescent="0.2">
      <c r="A73" s="62" t="s">
        <v>1472</v>
      </c>
      <c r="B73" s="6" t="s">
        <v>500</v>
      </c>
      <c r="C73" s="17" t="s">
        <v>953</v>
      </c>
      <c r="D73" s="6">
        <v>1.81</v>
      </c>
      <c r="E73" s="6">
        <v>1.67</v>
      </c>
      <c r="F73" s="6">
        <v>1.48</v>
      </c>
      <c r="G73" s="6"/>
      <c r="H73" s="6"/>
      <c r="I73" s="63"/>
      <c r="K73" s="6">
        <v>1.6533333333333333</v>
      </c>
      <c r="L73" s="17" t="s">
        <v>953</v>
      </c>
      <c r="M73" s="32">
        <v>94.476190476190482</v>
      </c>
      <c r="N73" s="6" t="s">
        <v>2</v>
      </c>
      <c r="O73" s="11" t="str">
        <f t="shared" si="2"/>
        <v>TO:0000014 (Panicle Weight) = Normal (Between 75% and 125%  compared with WT)</v>
      </c>
    </row>
    <row r="74" spans="1:15" x14ac:dyDescent="0.2">
      <c r="A74" s="62" t="s">
        <v>1473</v>
      </c>
      <c r="B74" s="6" t="s">
        <v>490</v>
      </c>
      <c r="C74" s="17" t="s">
        <v>953</v>
      </c>
      <c r="D74" s="6">
        <v>1.85</v>
      </c>
      <c r="E74" s="6">
        <v>1.76</v>
      </c>
      <c r="F74" s="6">
        <v>1.37</v>
      </c>
      <c r="G74" s="6"/>
      <c r="H74" s="6"/>
      <c r="I74" s="63"/>
      <c r="K74" s="6">
        <v>1.6600000000000001</v>
      </c>
      <c r="L74" s="17" t="s">
        <v>953</v>
      </c>
      <c r="M74" s="32">
        <v>94.857142857142861</v>
      </c>
      <c r="N74" s="6" t="s">
        <v>2</v>
      </c>
      <c r="O74" s="11" t="str">
        <f t="shared" si="2"/>
        <v>TO:0000014 (Panicle Weight) = Normal (Between 75% and 125%  compared with WT)</v>
      </c>
    </row>
    <row r="75" spans="1:15" x14ac:dyDescent="0.2">
      <c r="A75" s="62" t="s">
        <v>1515</v>
      </c>
      <c r="B75" s="6" t="s">
        <v>999</v>
      </c>
      <c r="C75" s="17" t="s">
        <v>953</v>
      </c>
      <c r="D75" s="6">
        <v>1.86</v>
      </c>
      <c r="E75" s="6">
        <v>1.83</v>
      </c>
      <c r="F75" s="6">
        <v>1.51</v>
      </c>
      <c r="G75" s="6"/>
      <c r="H75" s="6"/>
      <c r="I75" s="63"/>
      <c r="K75" s="6">
        <v>1.7333333333333334</v>
      </c>
      <c r="L75" s="17" t="s">
        <v>953</v>
      </c>
      <c r="M75" s="32">
        <v>99.047619047619051</v>
      </c>
      <c r="N75" s="6" t="s">
        <v>2</v>
      </c>
      <c r="O75" s="11" t="str">
        <f t="shared" si="2"/>
        <v>TO:0000014 (Panicle Weight) = Normal (Between 75% and 125%  compared with WT)</v>
      </c>
    </row>
    <row r="76" spans="1:15" x14ac:dyDescent="0.2">
      <c r="A76" s="62" t="s">
        <v>240</v>
      </c>
      <c r="B76" s="6" t="s">
        <v>1002</v>
      </c>
      <c r="C76" s="17" t="s">
        <v>953</v>
      </c>
      <c r="D76" s="6">
        <v>1.88</v>
      </c>
      <c r="E76" s="6">
        <v>1.79</v>
      </c>
      <c r="F76" s="6">
        <v>1.64</v>
      </c>
      <c r="G76" s="6"/>
      <c r="H76" s="6"/>
      <c r="I76" s="63"/>
      <c r="K76" s="6">
        <v>1.7699999999999998</v>
      </c>
      <c r="L76" s="17" t="s">
        <v>953</v>
      </c>
      <c r="M76" s="32">
        <v>101.14285714285714</v>
      </c>
      <c r="N76" s="6" t="s">
        <v>2</v>
      </c>
      <c r="O76" s="11" t="str">
        <f t="shared" si="2"/>
        <v>TO:0000014 (Panicle Weight) = Normal (Between 75% and 125%  compared with WT)</v>
      </c>
    </row>
    <row r="77" spans="1:15" x14ac:dyDescent="0.2">
      <c r="A77" s="62" t="s">
        <v>1516</v>
      </c>
      <c r="B77" s="6" t="s">
        <v>527</v>
      </c>
      <c r="C77" s="17" t="s">
        <v>953</v>
      </c>
      <c r="D77" s="6">
        <v>1.98</v>
      </c>
      <c r="E77" s="6">
        <v>1.93</v>
      </c>
      <c r="F77" s="6">
        <v>1.74</v>
      </c>
      <c r="G77" s="6"/>
      <c r="H77" s="6"/>
      <c r="I77" s="63"/>
      <c r="K77" s="6">
        <v>1.8833333333333335</v>
      </c>
      <c r="L77" s="17" t="s">
        <v>953</v>
      </c>
      <c r="M77" s="32">
        <v>107.61904761904762</v>
      </c>
      <c r="N77" s="6" t="s">
        <v>2</v>
      </c>
      <c r="O77" s="11" t="str">
        <f t="shared" si="2"/>
        <v>TO:0000014 (Panicle Weight) = Normal (Between 75% and 125%  compared with WT)</v>
      </c>
    </row>
    <row r="78" spans="1:15" x14ac:dyDescent="0.2">
      <c r="A78" s="62" t="s">
        <v>1517</v>
      </c>
      <c r="B78" s="6" t="s">
        <v>488</v>
      </c>
      <c r="C78" s="17" t="s">
        <v>953</v>
      </c>
      <c r="D78" s="6">
        <v>2.2400000000000002</v>
      </c>
      <c r="E78" s="6">
        <v>2.0099999999999998</v>
      </c>
      <c r="F78" s="6">
        <v>1.78</v>
      </c>
      <c r="G78" s="6"/>
      <c r="H78" s="6"/>
      <c r="I78" s="63"/>
      <c r="K78" s="6">
        <v>2.0100000000000002</v>
      </c>
      <c r="L78" s="17" t="s">
        <v>953</v>
      </c>
      <c r="M78" s="32">
        <v>114.85714285714288</v>
      </c>
      <c r="N78" s="6" t="s">
        <v>2</v>
      </c>
      <c r="O78" s="11" t="str">
        <f t="shared" si="2"/>
        <v>TO:0000014 (Panicle Weight) = Normal (Between 75% and 125%  compared with WT)</v>
      </c>
    </row>
  </sheetData>
  <sortState xmlns:xlrd2="http://schemas.microsoft.com/office/spreadsheetml/2017/richdata2" ref="B2:N79">
    <sortCondition ref="M2:M79"/>
  </sortState>
  <conditionalFormatting sqref="B80:B1048576 B1:B78">
    <cfRule type="duplicateValues" dxfId="11" priority="2"/>
  </conditionalFormatting>
  <conditionalFormatting sqref="A1">
    <cfRule type="duplicateValues" dxfId="10" priority="6"/>
  </conditionalFormatting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BD89F-40E2-5245-B6D5-56B39930C28E}">
  <dimension ref="A1:W77"/>
  <sheetViews>
    <sheetView topLeftCell="A5" workbookViewId="0">
      <selection activeCell="N8" sqref="N8"/>
    </sheetView>
  </sheetViews>
  <sheetFormatPr baseColWidth="10" defaultColWidth="9.1640625" defaultRowHeight="15" x14ac:dyDescent="0.2"/>
  <cols>
    <col min="1" max="2" width="13.5" style="3" customWidth="1"/>
    <col min="3" max="3" width="17.6640625" style="3" bestFit="1" customWidth="1"/>
    <col min="4" max="4" width="1.5" style="3" bestFit="1" customWidth="1"/>
    <col min="5" max="7" width="12" style="3" bestFit="1" customWidth="1"/>
    <col min="8" max="8" width="13.5" style="11" customWidth="1"/>
    <col min="9" max="9" width="13.5" bestFit="1" customWidth="1"/>
    <col min="10" max="10" width="10.5" bestFit="1" customWidth="1"/>
    <col min="11" max="11" width="1.5" style="20" customWidth="1"/>
    <col min="12" max="12" width="17.33203125" style="3" bestFit="1" customWidth="1"/>
    <col min="13" max="13" width="31.33203125" style="3" bestFit="1" customWidth="1"/>
    <col min="14" max="14" width="12.6640625" style="3" bestFit="1" customWidth="1"/>
    <col min="15" max="15" width="9.1640625" style="3"/>
    <col min="16" max="16" width="14.83203125" style="3" bestFit="1" customWidth="1"/>
    <col min="17" max="17" width="27.5" style="3" bestFit="1" customWidth="1"/>
    <col min="18" max="18" width="11.1640625" style="3" bestFit="1" customWidth="1"/>
    <col min="19" max="19" width="13.5" style="3" customWidth="1"/>
    <col min="20" max="20" width="51.83203125" style="3" customWidth="1"/>
    <col min="21" max="16384" width="9.1640625" style="3"/>
  </cols>
  <sheetData>
    <row r="1" spans="1:23" x14ac:dyDescent="0.2">
      <c r="D1" s="4" t="s">
        <v>953</v>
      </c>
      <c r="E1" s="60" t="s">
        <v>1019</v>
      </c>
      <c r="F1" s="61"/>
      <c r="G1" s="61"/>
      <c r="H1" s="61"/>
      <c r="I1" s="61"/>
      <c r="J1" s="61"/>
      <c r="K1" s="61"/>
      <c r="L1" s="61"/>
      <c r="M1" s="61"/>
      <c r="P1" s="61"/>
      <c r="Q1" s="61"/>
      <c r="V1" s="3">
        <v>4.8892094151093275</v>
      </c>
      <c r="W1" s="3">
        <v>95.11079058489068</v>
      </c>
    </row>
    <row r="2" spans="1:23" x14ac:dyDescent="0.2">
      <c r="A2" s="16" t="s">
        <v>992</v>
      </c>
      <c r="B2" s="16"/>
      <c r="C2" s="16" t="s">
        <v>992</v>
      </c>
      <c r="D2" s="4" t="s">
        <v>953</v>
      </c>
      <c r="E2" s="16" t="s">
        <v>1007</v>
      </c>
      <c r="F2" s="16" t="s">
        <v>1008</v>
      </c>
      <c r="G2" s="16" t="s">
        <v>1009</v>
      </c>
      <c r="H2" s="16" t="s">
        <v>1523</v>
      </c>
      <c r="I2" s="16" t="s">
        <v>1524</v>
      </c>
      <c r="J2" s="16" t="s">
        <v>1525</v>
      </c>
      <c r="L2" s="16" t="s">
        <v>1551</v>
      </c>
      <c r="M2" s="29" t="s">
        <v>1031</v>
      </c>
      <c r="N2" s="16" t="s">
        <v>0</v>
      </c>
      <c r="P2" s="16" t="s">
        <v>1550</v>
      </c>
      <c r="Q2" s="29" t="s">
        <v>1031</v>
      </c>
      <c r="R2" s="16" t="s">
        <v>0</v>
      </c>
      <c r="S2" s="16" t="s">
        <v>992</v>
      </c>
      <c r="T2" s="71"/>
    </row>
    <row r="3" spans="1:23" x14ac:dyDescent="0.2">
      <c r="A3" s="62" t="s">
        <v>1512</v>
      </c>
      <c r="B3" s="62" t="s">
        <v>1543</v>
      </c>
      <c r="C3" s="2" t="s">
        <v>509</v>
      </c>
      <c r="D3" s="4" t="s">
        <v>953</v>
      </c>
      <c r="E3" s="70">
        <v>0</v>
      </c>
      <c r="F3" s="70">
        <v>0</v>
      </c>
      <c r="G3" s="70">
        <v>7.8431372549019607E-2</v>
      </c>
      <c r="H3" s="6"/>
      <c r="I3" s="63"/>
      <c r="J3" s="81"/>
      <c r="L3" s="2">
        <v>2.6143790849673199</v>
      </c>
      <c r="M3" s="69">
        <v>53.472430059714675</v>
      </c>
      <c r="N3" s="2" t="s">
        <v>3</v>
      </c>
      <c r="P3" s="2">
        <v>97.385620915032675</v>
      </c>
      <c r="Q3" s="3">
        <v>102.39176892143652</v>
      </c>
      <c r="R3" s="2" t="s">
        <v>2</v>
      </c>
      <c r="S3" s="62" t="s">
        <v>1512</v>
      </c>
      <c r="T3" s="79" t="s">
        <v>1573</v>
      </c>
    </row>
    <row r="4" spans="1:23" x14ac:dyDescent="0.2">
      <c r="A4" s="62" t="s">
        <v>1463</v>
      </c>
      <c r="B4" s="62" t="s">
        <v>1543</v>
      </c>
      <c r="C4" s="2" t="s">
        <v>499</v>
      </c>
      <c r="D4" s="4" t="s">
        <v>953</v>
      </c>
      <c r="E4" s="70">
        <v>1.8518518518518517E-2</v>
      </c>
      <c r="F4" s="70">
        <v>0</v>
      </c>
      <c r="G4" s="70">
        <v>6.5217391304347824E-2</v>
      </c>
      <c r="H4" s="6"/>
      <c r="I4" s="63"/>
      <c r="J4" s="63"/>
      <c r="L4" s="2">
        <v>2.7911969940955448</v>
      </c>
      <c r="M4" s="69">
        <v>57.088922913994899</v>
      </c>
      <c r="N4" s="2" t="s">
        <v>3</v>
      </c>
      <c r="P4" s="2">
        <v>97.208803005904457</v>
      </c>
      <c r="Q4" s="3">
        <v>102.20586161476727</v>
      </c>
      <c r="R4" s="2" t="s">
        <v>2</v>
      </c>
      <c r="S4" s="62" t="s">
        <v>1463</v>
      </c>
      <c r="T4" s="79" t="s">
        <v>1573</v>
      </c>
    </row>
    <row r="5" spans="1:23" x14ac:dyDescent="0.2">
      <c r="A5" s="62" t="s">
        <v>1516</v>
      </c>
      <c r="B5" s="62" t="s">
        <v>1543</v>
      </c>
      <c r="C5" s="2" t="s">
        <v>527</v>
      </c>
      <c r="D5" s="4" t="s">
        <v>953</v>
      </c>
      <c r="E5" s="70">
        <v>4.4776119402985072E-2</v>
      </c>
      <c r="F5" s="70">
        <v>5.2631578947368425E-2</v>
      </c>
      <c r="G5" s="70">
        <v>3.3333333333333333E-2</v>
      </c>
      <c r="H5" s="6"/>
      <c r="I5" s="63"/>
      <c r="J5" s="63"/>
      <c r="L5" s="2">
        <v>4.3580343894562281</v>
      </c>
      <c r="M5" s="69">
        <v>89.135768576171287</v>
      </c>
      <c r="N5" s="2" t="s">
        <v>2</v>
      </c>
      <c r="P5" s="2">
        <v>95.641965610543778</v>
      </c>
      <c r="Q5" s="3">
        <v>100.55848029691121</v>
      </c>
      <c r="R5" s="2" t="s">
        <v>2</v>
      </c>
      <c r="S5" s="62" t="s">
        <v>1516</v>
      </c>
      <c r="T5" s="79" t="s">
        <v>1573</v>
      </c>
    </row>
    <row r="6" spans="1:23" x14ac:dyDescent="0.2">
      <c r="A6" s="62" t="s">
        <v>1497</v>
      </c>
      <c r="B6" s="62" t="s">
        <v>1543</v>
      </c>
      <c r="C6" s="2" t="s">
        <v>473</v>
      </c>
      <c r="D6" s="4" t="s">
        <v>953</v>
      </c>
      <c r="E6" s="70">
        <v>9.3023255813953487E-2</v>
      </c>
      <c r="F6" s="70">
        <v>0</v>
      </c>
      <c r="G6" s="70">
        <v>6.1224489795918366E-2</v>
      </c>
      <c r="H6" s="6"/>
      <c r="I6" s="63"/>
      <c r="J6" s="63"/>
      <c r="L6" s="2">
        <v>5.1415915203290616</v>
      </c>
      <c r="M6" s="69">
        <v>105.16202280965481</v>
      </c>
      <c r="N6" s="2" t="s">
        <v>2</v>
      </c>
      <c r="P6" s="2">
        <v>94.858408479670942</v>
      </c>
      <c r="Q6" s="3">
        <v>99.734644088575337</v>
      </c>
      <c r="R6" s="2" t="s">
        <v>2</v>
      </c>
      <c r="S6" s="62" t="s">
        <v>1497</v>
      </c>
      <c r="T6" s="79" t="s">
        <v>1573</v>
      </c>
    </row>
    <row r="7" spans="1:23" x14ac:dyDescent="0.2">
      <c r="A7" s="62" t="s">
        <v>1495</v>
      </c>
      <c r="B7" s="62" t="s">
        <v>1543</v>
      </c>
      <c r="C7" s="2" t="s">
        <v>534</v>
      </c>
      <c r="D7" s="4" t="s">
        <v>953</v>
      </c>
      <c r="E7" s="70">
        <v>5.7692307692307689E-2</v>
      </c>
      <c r="F7" s="70">
        <v>2.2222222222222223E-2</v>
      </c>
      <c r="G7" s="70">
        <v>8.4745762711864417E-2</v>
      </c>
      <c r="H7" s="6"/>
      <c r="I7" s="63"/>
      <c r="J7" s="63"/>
      <c r="L7" s="2">
        <v>5.48867642087981</v>
      </c>
      <c r="M7" s="69">
        <v>112.26102125873204</v>
      </c>
      <c r="N7" s="2" t="s">
        <v>2</v>
      </c>
      <c r="P7" s="2">
        <v>94.511323579120187</v>
      </c>
      <c r="Q7" s="3">
        <v>99.369717145568828</v>
      </c>
      <c r="R7" s="2" t="s">
        <v>2</v>
      </c>
      <c r="S7" s="62" t="s">
        <v>1495</v>
      </c>
      <c r="T7" s="79" t="s">
        <v>1573</v>
      </c>
    </row>
    <row r="8" spans="1:23" x14ac:dyDescent="0.2">
      <c r="A8" s="62" t="s">
        <v>1498</v>
      </c>
      <c r="B8" s="62" t="s">
        <v>1543</v>
      </c>
      <c r="C8" s="2" t="s">
        <v>472</v>
      </c>
      <c r="D8" s="4" t="s">
        <v>953</v>
      </c>
      <c r="E8" s="70">
        <v>7.5471698113207544E-2</v>
      </c>
      <c r="F8" s="70">
        <v>5.084745762711864E-2</v>
      </c>
      <c r="G8" s="70">
        <v>4.7619047619047616E-2</v>
      </c>
      <c r="H8" s="6"/>
      <c r="I8" s="63"/>
      <c r="J8" s="63"/>
      <c r="L8" s="2">
        <v>5.797940111979127</v>
      </c>
      <c r="M8" s="69">
        <v>118.58645477654345</v>
      </c>
      <c r="N8" s="2" t="s">
        <v>2</v>
      </c>
      <c r="P8" s="2">
        <v>94.202059888020869</v>
      </c>
      <c r="Q8" s="3">
        <v>99.04455562688365</v>
      </c>
      <c r="R8" s="2" t="s">
        <v>2</v>
      </c>
      <c r="S8" s="62" t="s">
        <v>1498</v>
      </c>
      <c r="T8" s="79" t="s">
        <v>1573</v>
      </c>
    </row>
    <row r="9" spans="1:23" x14ac:dyDescent="0.2">
      <c r="A9" s="62" t="s">
        <v>1459</v>
      </c>
      <c r="B9" s="62" t="s">
        <v>1543</v>
      </c>
      <c r="C9" s="2" t="s">
        <v>489</v>
      </c>
      <c r="D9" s="4" t="s">
        <v>953</v>
      </c>
      <c r="E9" s="70">
        <v>2.1276595744680851E-2</v>
      </c>
      <c r="F9" s="70">
        <v>5.5555555555555552E-2</v>
      </c>
      <c r="G9" s="70">
        <v>0.1111111111111111</v>
      </c>
      <c r="H9" s="6"/>
      <c r="I9" s="63"/>
      <c r="J9" s="63"/>
      <c r="L9" s="2">
        <v>6.2647754137115834</v>
      </c>
      <c r="M9" s="69">
        <v>128.13473266968865</v>
      </c>
      <c r="N9" s="2" t="s">
        <v>1</v>
      </c>
      <c r="P9" s="2">
        <v>93.73522458628841</v>
      </c>
      <c r="Q9" s="3">
        <v>98.55372246393587</v>
      </c>
      <c r="R9" s="2" t="s">
        <v>2</v>
      </c>
      <c r="S9" s="62" t="s">
        <v>1459</v>
      </c>
      <c r="T9" s="79" t="s">
        <v>1573</v>
      </c>
    </row>
    <row r="10" spans="1:23" x14ac:dyDescent="0.2">
      <c r="A10" s="62" t="s">
        <v>1471</v>
      </c>
      <c r="B10" s="62" t="s">
        <v>1543</v>
      </c>
      <c r="C10" s="2" t="s">
        <v>497</v>
      </c>
      <c r="D10" s="4" t="s">
        <v>953</v>
      </c>
      <c r="E10" s="70">
        <v>6.1224489795918366E-2</v>
      </c>
      <c r="F10" s="70">
        <v>4.2857142857142858E-2</v>
      </c>
      <c r="G10" s="70">
        <v>9.4339622641509441E-2</v>
      </c>
      <c r="H10" s="6"/>
      <c r="I10" s="63"/>
      <c r="J10" s="63"/>
      <c r="L10" s="2">
        <v>6.6140418431523544</v>
      </c>
      <c r="M10" s="69">
        <v>135.2783503752714</v>
      </c>
      <c r="N10" s="2" t="s">
        <v>1</v>
      </c>
      <c r="P10" s="2">
        <v>93.38595815684765</v>
      </c>
      <c r="Q10" s="3">
        <v>98.186501849647073</v>
      </c>
      <c r="R10" s="2" t="s">
        <v>2</v>
      </c>
      <c r="S10" s="62" t="s">
        <v>1471</v>
      </c>
      <c r="T10" s="79" t="s">
        <v>1573</v>
      </c>
    </row>
    <row r="11" spans="1:23" x14ac:dyDescent="0.2">
      <c r="A11" s="62" t="s">
        <v>1511</v>
      </c>
      <c r="B11" s="62" t="s">
        <v>1543</v>
      </c>
      <c r="C11" s="2" t="s">
        <v>523</v>
      </c>
      <c r="D11" s="4" t="s">
        <v>953</v>
      </c>
      <c r="E11" s="70">
        <v>0.10526315789473685</v>
      </c>
      <c r="F11" s="70">
        <v>5.3571428571428568E-2</v>
      </c>
      <c r="G11" s="70">
        <v>5.084745762711864E-2</v>
      </c>
      <c r="H11" s="6"/>
      <c r="I11" s="63"/>
      <c r="J11" s="63"/>
      <c r="L11" s="2">
        <v>6.9894014697761362</v>
      </c>
      <c r="M11" s="69">
        <v>142.95565757884083</v>
      </c>
      <c r="N11" s="2" t="s">
        <v>1</v>
      </c>
      <c r="P11" s="2">
        <v>93.010598530223859</v>
      </c>
      <c r="Q11" s="3">
        <v>97.791846706612844</v>
      </c>
      <c r="R11" s="2" t="s">
        <v>2</v>
      </c>
      <c r="S11" s="62" t="s">
        <v>1511</v>
      </c>
      <c r="T11" s="79" t="s">
        <v>1573</v>
      </c>
    </row>
    <row r="12" spans="1:23" x14ac:dyDescent="0.2">
      <c r="A12" s="62" t="s">
        <v>1507</v>
      </c>
      <c r="B12" s="62" t="s">
        <v>1543</v>
      </c>
      <c r="C12" s="2" t="s">
        <v>505</v>
      </c>
      <c r="D12" s="4" t="s">
        <v>953</v>
      </c>
      <c r="E12" s="70">
        <v>6.5217391304347824E-2</v>
      </c>
      <c r="F12" s="70">
        <v>0.13432835820895522</v>
      </c>
      <c r="G12" s="70">
        <v>1.7241379310344827E-2</v>
      </c>
      <c r="H12" s="6"/>
      <c r="I12" s="63"/>
      <c r="J12" s="63"/>
      <c r="L12" s="2">
        <v>7.2262376274549291</v>
      </c>
      <c r="M12" s="69">
        <v>147.79971594432806</v>
      </c>
      <c r="N12" s="2" t="s">
        <v>1</v>
      </c>
      <c r="P12" s="2">
        <v>92.773762372545065</v>
      </c>
      <c r="Q12" s="3">
        <v>97.542835888573848</v>
      </c>
      <c r="R12" s="2" t="s">
        <v>2</v>
      </c>
      <c r="S12" s="62" t="s">
        <v>1507</v>
      </c>
      <c r="T12" s="79" t="s">
        <v>1573</v>
      </c>
    </row>
    <row r="13" spans="1:23" x14ac:dyDescent="0.2">
      <c r="A13" s="62" t="s">
        <v>1515</v>
      </c>
      <c r="B13" s="62" t="s">
        <v>1543</v>
      </c>
      <c r="C13" s="2" t="s">
        <v>999</v>
      </c>
      <c r="D13" s="4" t="s">
        <v>953</v>
      </c>
      <c r="E13" s="70">
        <v>2.9850746268656719E-2</v>
      </c>
      <c r="F13" s="70">
        <v>9.0909090909090912E-2</v>
      </c>
      <c r="G13" s="70">
        <v>0.10204081632653061</v>
      </c>
      <c r="H13" s="6"/>
      <c r="I13" s="63"/>
      <c r="J13" s="63"/>
      <c r="L13" s="2">
        <v>7.4266884501426089</v>
      </c>
      <c r="M13" s="69">
        <v>151.89957761251961</v>
      </c>
      <c r="N13" s="2" t="s">
        <v>1</v>
      </c>
      <c r="P13" s="2">
        <v>92.573311549857394</v>
      </c>
      <c r="Q13" s="3">
        <v>97.332080808677034</v>
      </c>
      <c r="R13" s="2" t="s">
        <v>2</v>
      </c>
      <c r="S13" s="62" t="s">
        <v>1515</v>
      </c>
      <c r="T13" s="79" t="s">
        <v>1573</v>
      </c>
    </row>
    <row r="14" spans="1:23" x14ac:dyDescent="0.2">
      <c r="A14" s="6" t="s">
        <v>1517</v>
      </c>
      <c r="B14" s="62" t="s">
        <v>1543</v>
      </c>
      <c r="C14" s="2" t="s">
        <v>488</v>
      </c>
      <c r="D14" s="4" t="s">
        <v>953</v>
      </c>
      <c r="E14" s="70">
        <v>7.6923076923076927E-2</v>
      </c>
      <c r="F14" s="70">
        <v>0.12</v>
      </c>
      <c r="G14" s="70">
        <v>0.05</v>
      </c>
      <c r="H14" s="6"/>
      <c r="I14" s="63"/>
      <c r="J14" s="63"/>
      <c r="L14" s="2">
        <v>8.2307692307692317</v>
      </c>
      <c r="M14" s="69">
        <v>168.34560625145946</v>
      </c>
      <c r="N14" s="2" t="s">
        <v>1</v>
      </c>
      <c r="P14" s="2">
        <v>91.769230769230774</v>
      </c>
      <c r="Q14" s="3">
        <v>96.486665923907537</v>
      </c>
      <c r="R14" s="2" t="s">
        <v>2</v>
      </c>
      <c r="S14" s="6" t="s">
        <v>1517</v>
      </c>
      <c r="T14" s="79" t="s">
        <v>1573</v>
      </c>
    </row>
    <row r="15" spans="1:23" x14ac:dyDescent="0.2">
      <c r="A15" s="62" t="s">
        <v>1514</v>
      </c>
      <c r="B15" s="62" t="s">
        <v>1543</v>
      </c>
      <c r="C15" s="2" t="s">
        <v>471</v>
      </c>
      <c r="D15" s="4" t="s">
        <v>953</v>
      </c>
      <c r="E15" s="70">
        <v>3.8461538461538464E-2</v>
      </c>
      <c r="F15" s="70">
        <v>0.10909090909090909</v>
      </c>
      <c r="G15" s="70">
        <v>0.10144927536231885</v>
      </c>
      <c r="H15" s="6"/>
      <c r="I15" s="63"/>
      <c r="J15" s="63"/>
      <c r="L15" s="2">
        <v>8.3000574304922132</v>
      </c>
      <c r="M15" s="69">
        <v>169.76277196968084</v>
      </c>
      <c r="N15" s="2" t="s">
        <v>1</v>
      </c>
      <c r="P15" s="2">
        <v>91.699942569507783</v>
      </c>
      <c r="Q15" s="3">
        <v>96.413815935702317</v>
      </c>
      <c r="R15" s="2" t="s">
        <v>2</v>
      </c>
      <c r="S15" s="62" t="s">
        <v>1514</v>
      </c>
      <c r="T15" s="79" t="s">
        <v>1573</v>
      </c>
    </row>
    <row r="16" spans="1:23" x14ac:dyDescent="0.2">
      <c r="A16" s="62" t="s">
        <v>1506</v>
      </c>
      <c r="B16" s="62" t="s">
        <v>1543</v>
      </c>
      <c r="C16" s="2" t="s">
        <v>462</v>
      </c>
      <c r="D16" s="4" t="s">
        <v>953</v>
      </c>
      <c r="E16" s="70">
        <v>3.7037037037037035E-2</v>
      </c>
      <c r="F16" s="70">
        <v>8.6956521739130432E-2</v>
      </c>
      <c r="G16" s="70">
        <v>0.12698412698412698</v>
      </c>
      <c r="H16" s="6"/>
      <c r="I16" s="63"/>
      <c r="J16" s="63"/>
      <c r="L16" s="2">
        <v>8.3659228586764822</v>
      </c>
      <c r="M16" s="69">
        <v>171.10993104167153</v>
      </c>
      <c r="N16" s="2" t="s">
        <v>1</v>
      </c>
      <c r="P16" s="2">
        <v>91.634077141323516</v>
      </c>
      <c r="Q16" s="3">
        <v>96.344564668018364</v>
      </c>
      <c r="R16" s="2" t="s">
        <v>2</v>
      </c>
      <c r="S16" s="62" t="s">
        <v>1506</v>
      </c>
      <c r="T16" s="79" t="s">
        <v>1573</v>
      </c>
    </row>
    <row r="17" spans="1:20" x14ac:dyDescent="0.2">
      <c r="A17" s="62" t="s">
        <v>1490</v>
      </c>
      <c r="B17" s="62" t="s">
        <v>1543</v>
      </c>
      <c r="C17" s="2" t="s">
        <v>498</v>
      </c>
      <c r="D17" s="4" t="s">
        <v>953</v>
      </c>
      <c r="E17" s="70">
        <v>5.6603773584905655E-2</v>
      </c>
      <c r="F17" s="70">
        <v>0.12280701754385966</v>
      </c>
      <c r="G17" s="70">
        <v>8.6956521739130432E-2</v>
      </c>
      <c r="H17" s="6"/>
      <c r="I17" s="63"/>
      <c r="J17" s="63"/>
      <c r="L17" s="2">
        <v>8.8789104289298582</v>
      </c>
      <c r="M17" s="69">
        <v>181.60217072091436</v>
      </c>
      <c r="N17" s="2" t="s">
        <v>1030</v>
      </c>
      <c r="P17" s="2">
        <v>91.121089571070144</v>
      </c>
      <c r="Q17" s="3">
        <v>95.805206760152473</v>
      </c>
      <c r="R17" s="2" t="s">
        <v>2</v>
      </c>
      <c r="S17" s="62" t="s">
        <v>1490</v>
      </c>
      <c r="T17" s="79" t="s">
        <v>1573</v>
      </c>
    </row>
    <row r="18" spans="1:20" x14ac:dyDescent="0.2">
      <c r="A18" s="62" t="s">
        <v>1487</v>
      </c>
      <c r="B18" s="62" t="s">
        <v>1543</v>
      </c>
      <c r="C18" s="2" t="s">
        <v>517</v>
      </c>
      <c r="D18" s="4" t="s">
        <v>953</v>
      </c>
      <c r="E18" s="70">
        <v>0.14000000000000001</v>
      </c>
      <c r="F18" s="70">
        <v>6.25E-2</v>
      </c>
      <c r="G18" s="70">
        <v>7.5471698113207544E-2</v>
      </c>
      <c r="H18" s="6"/>
      <c r="I18" s="63"/>
      <c r="J18" s="63"/>
      <c r="L18" s="2">
        <v>9.2657232704402528</v>
      </c>
      <c r="M18" s="69">
        <v>189.51373287071735</v>
      </c>
      <c r="N18" s="2" t="s">
        <v>1030</v>
      </c>
      <c r="P18" s="2">
        <v>90.734276729559753</v>
      </c>
      <c r="Q18" s="3">
        <v>95.398509644996921</v>
      </c>
      <c r="R18" s="2" t="s">
        <v>2</v>
      </c>
      <c r="S18" s="62" t="s">
        <v>1487</v>
      </c>
      <c r="T18" s="79" t="s">
        <v>1573</v>
      </c>
    </row>
    <row r="19" spans="1:20" x14ac:dyDescent="0.2">
      <c r="A19" s="62" t="s">
        <v>1465</v>
      </c>
      <c r="B19" s="62" t="s">
        <v>1543</v>
      </c>
      <c r="C19" s="2" t="s">
        <v>485</v>
      </c>
      <c r="D19" s="4" t="s">
        <v>953</v>
      </c>
      <c r="E19" s="70">
        <v>0.10204081632653061</v>
      </c>
      <c r="F19" s="70">
        <v>0.125</v>
      </c>
      <c r="G19" s="70">
        <v>5.2631578947368425E-2</v>
      </c>
      <c r="H19" s="6"/>
      <c r="I19" s="63"/>
      <c r="J19" s="63"/>
      <c r="L19" s="2">
        <v>9.3224131757966351</v>
      </c>
      <c r="M19" s="69">
        <v>190.67322309793468</v>
      </c>
      <c r="N19" s="2" t="s">
        <v>1030</v>
      </c>
      <c r="P19" s="2">
        <v>90.67758682420336</v>
      </c>
      <c r="Q19" s="3">
        <v>95.338905571675923</v>
      </c>
      <c r="R19" s="2" t="s">
        <v>2</v>
      </c>
      <c r="S19" s="62" t="s">
        <v>1465</v>
      </c>
      <c r="T19" s="79" t="s">
        <v>1573</v>
      </c>
    </row>
    <row r="20" spans="1:20" x14ac:dyDescent="0.2">
      <c r="A20" s="62" t="s">
        <v>1502</v>
      </c>
      <c r="B20" s="62" t="s">
        <v>1543</v>
      </c>
      <c r="C20" s="2" t="s">
        <v>510</v>
      </c>
      <c r="D20" s="4" t="s">
        <v>953</v>
      </c>
      <c r="E20" s="70">
        <v>0.15384615384615385</v>
      </c>
      <c r="F20" s="70">
        <v>4.9180327868852458E-2</v>
      </c>
      <c r="G20" s="70">
        <v>9.4339622641509441E-2</v>
      </c>
      <c r="H20" s="6"/>
      <c r="I20" s="63"/>
      <c r="J20" s="63"/>
      <c r="L20" s="2">
        <v>9.9122034785505253</v>
      </c>
      <c r="M20" s="69">
        <v>202.73632477100347</v>
      </c>
      <c r="N20" s="2" t="s">
        <v>1030</v>
      </c>
      <c r="P20" s="2">
        <v>90.087796521449476</v>
      </c>
      <c r="Q20" s="3">
        <v>94.718796855170751</v>
      </c>
      <c r="R20" s="2" t="s">
        <v>2</v>
      </c>
      <c r="S20" s="62" t="s">
        <v>1502</v>
      </c>
      <c r="T20" s="79" t="s">
        <v>1573</v>
      </c>
    </row>
    <row r="21" spans="1:20" x14ac:dyDescent="0.2">
      <c r="A21" s="62" t="s">
        <v>1464</v>
      </c>
      <c r="B21" s="62" t="s">
        <v>1543</v>
      </c>
      <c r="C21" s="2" t="s">
        <v>487</v>
      </c>
      <c r="D21" s="4" t="s">
        <v>953</v>
      </c>
      <c r="E21" s="70">
        <v>7.0175438596491224E-2</v>
      </c>
      <c r="F21" s="70">
        <v>5.1724137931034482E-2</v>
      </c>
      <c r="G21" s="70">
        <v>0.18032786885245902</v>
      </c>
      <c r="H21" s="6"/>
      <c r="I21" s="63"/>
      <c r="J21" s="63"/>
      <c r="L21" s="2">
        <v>10.074248179332825</v>
      </c>
      <c r="M21" s="69">
        <v>206.05065817389527</v>
      </c>
      <c r="N21" s="2" t="s">
        <v>1030</v>
      </c>
      <c r="P21" s="2">
        <v>89.925751820667173</v>
      </c>
      <c r="Q21" s="3">
        <v>94.548422179715118</v>
      </c>
      <c r="R21" s="2" t="s">
        <v>2</v>
      </c>
      <c r="S21" s="62" t="s">
        <v>1464</v>
      </c>
      <c r="T21" s="79" t="s">
        <v>1573</v>
      </c>
    </row>
    <row r="22" spans="1:20" x14ac:dyDescent="0.2">
      <c r="A22" s="62" t="s">
        <v>1461</v>
      </c>
      <c r="B22" s="62" t="s">
        <v>1543</v>
      </c>
      <c r="C22" s="2" t="s">
        <v>493</v>
      </c>
      <c r="D22" s="4" t="s">
        <v>953</v>
      </c>
      <c r="E22" s="70">
        <v>0.10344827586206896</v>
      </c>
      <c r="F22" s="70">
        <v>4.878048780487805E-2</v>
      </c>
      <c r="G22" s="70">
        <v>0.15217391304347827</v>
      </c>
      <c r="H22" s="6"/>
      <c r="I22" s="63"/>
      <c r="J22" s="63"/>
      <c r="L22" s="2">
        <v>10.146755890347508</v>
      </c>
      <c r="M22" s="69">
        <v>207.53367321494895</v>
      </c>
      <c r="N22" s="2" t="s">
        <v>1030</v>
      </c>
      <c r="P22" s="2">
        <v>89.853244109652493</v>
      </c>
      <c r="Q22" s="3">
        <v>94.472187179912481</v>
      </c>
      <c r="R22" s="2" t="s">
        <v>2</v>
      </c>
      <c r="S22" s="62" t="s">
        <v>1461</v>
      </c>
      <c r="T22" s="79" t="s">
        <v>1573</v>
      </c>
    </row>
    <row r="23" spans="1:20" x14ac:dyDescent="0.2">
      <c r="A23" s="62" t="s">
        <v>240</v>
      </c>
      <c r="B23" s="62" t="s">
        <v>1543</v>
      </c>
      <c r="C23" s="2" t="s">
        <v>1002</v>
      </c>
      <c r="D23" s="4" t="s">
        <v>953</v>
      </c>
      <c r="E23" s="70">
        <v>3.2786885245901641E-2</v>
      </c>
      <c r="F23" s="70">
        <v>0.14285714285714288</v>
      </c>
      <c r="G23" s="70">
        <v>0.13636363636363635</v>
      </c>
      <c r="H23" s="6"/>
      <c r="I23" s="63"/>
      <c r="J23" s="63"/>
      <c r="L23" s="2">
        <v>10.400255482222695</v>
      </c>
      <c r="M23" s="69">
        <v>212.71855220769132</v>
      </c>
      <c r="N23" s="2" t="s">
        <v>1030</v>
      </c>
      <c r="P23" s="2">
        <v>89.59974451777731</v>
      </c>
      <c r="Q23" s="3">
        <v>94.20565633696998</v>
      </c>
      <c r="R23" s="2" t="s">
        <v>2</v>
      </c>
      <c r="S23" s="62" t="s">
        <v>240</v>
      </c>
      <c r="T23" s="79" t="s">
        <v>1573</v>
      </c>
    </row>
    <row r="24" spans="1:20" x14ac:dyDescent="0.2">
      <c r="A24" s="62" t="s">
        <v>1467</v>
      </c>
      <c r="B24" s="62" t="s">
        <v>1543</v>
      </c>
      <c r="C24" s="2" t="s">
        <v>495</v>
      </c>
      <c r="D24" s="4" t="s">
        <v>953</v>
      </c>
      <c r="E24" s="70">
        <v>4.6875E-2</v>
      </c>
      <c r="F24" s="70">
        <v>0.1</v>
      </c>
      <c r="G24" s="70">
        <v>0.16666666666666669</v>
      </c>
      <c r="H24" s="6"/>
      <c r="I24" s="63"/>
      <c r="J24" s="63"/>
      <c r="L24" s="2">
        <v>10.451388888888889</v>
      </c>
      <c r="M24" s="69">
        <v>213.76439423090628</v>
      </c>
      <c r="N24" s="2" t="s">
        <v>1030</v>
      </c>
      <c r="P24" s="2">
        <v>89.548611111111114</v>
      </c>
      <c r="Q24" s="3">
        <v>94.151894396445925</v>
      </c>
      <c r="R24" s="2" t="s">
        <v>2</v>
      </c>
      <c r="S24" s="62" t="s">
        <v>1467</v>
      </c>
      <c r="T24" s="79" t="s">
        <v>1573</v>
      </c>
    </row>
    <row r="25" spans="1:20" x14ac:dyDescent="0.2">
      <c r="A25" s="62" t="s">
        <v>1499</v>
      </c>
      <c r="B25" s="62" t="s">
        <v>1543</v>
      </c>
      <c r="C25" s="2" t="s">
        <v>508</v>
      </c>
      <c r="D25" s="4" t="s">
        <v>953</v>
      </c>
      <c r="E25" s="70">
        <v>8.6206896551724144E-2</v>
      </c>
      <c r="F25" s="70">
        <v>0.1111111111111111</v>
      </c>
      <c r="G25" s="70">
        <v>0.12962962962962965</v>
      </c>
      <c r="H25" s="6"/>
      <c r="I25" s="63"/>
      <c r="J25" s="63"/>
      <c r="L25" s="2">
        <v>10.898254576415496</v>
      </c>
      <c r="M25" s="69">
        <v>222.90422952095625</v>
      </c>
      <c r="N25" s="2" t="s">
        <v>1030</v>
      </c>
      <c r="P25" s="2">
        <v>89.101745423584504</v>
      </c>
      <c r="Q25" s="3">
        <v>93.682057393958019</v>
      </c>
      <c r="R25" s="2" t="s">
        <v>2</v>
      </c>
      <c r="S25" s="62" t="s">
        <v>1499</v>
      </c>
      <c r="T25" s="79" t="s">
        <v>1573</v>
      </c>
    </row>
    <row r="26" spans="1:20" x14ac:dyDescent="0.2">
      <c r="A26" s="62" t="s">
        <v>1501</v>
      </c>
      <c r="B26" s="62" t="s">
        <v>1543</v>
      </c>
      <c r="C26" s="2" t="s">
        <v>470</v>
      </c>
      <c r="D26" s="4" t="s">
        <v>953</v>
      </c>
      <c r="E26" s="70">
        <v>0.2</v>
      </c>
      <c r="F26" s="70">
        <v>3.4482758620689655E-2</v>
      </c>
      <c r="G26" s="70">
        <v>9.6153846153846145E-2</v>
      </c>
      <c r="H26" s="6"/>
      <c r="I26" s="63"/>
      <c r="J26" s="63"/>
      <c r="L26" s="2">
        <v>11.021220159151193</v>
      </c>
      <c r="M26" s="69">
        <v>225.4192697308456</v>
      </c>
      <c r="N26" s="2" t="s">
        <v>1030</v>
      </c>
      <c r="P26" s="2">
        <v>88.978779840848802</v>
      </c>
      <c r="Q26" s="3">
        <v>93.552770714728965</v>
      </c>
      <c r="R26" s="2" t="s">
        <v>2</v>
      </c>
      <c r="S26" s="62" t="s">
        <v>1501</v>
      </c>
      <c r="T26" s="79" t="s">
        <v>1573</v>
      </c>
    </row>
    <row r="27" spans="1:20" x14ac:dyDescent="0.2">
      <c r="A27" s="62" t="s">
        <v>1493</v>
      </c>
      <c r="B27" s="62" t="s">
        <v>1543</v>
      </c>
      <c r="C27" s="2" t="s">
        <v>512</v>
      </c>
      <c r="D27" s="4" t="s">
        <v>953</v>
      </c>
      <c r="E27" s="70">
        <v>0.16666666666666669</v>
      </c>
      <c r="F27" s="70">
        <v>5.2631578947368425E-2</v>
      </c>
      <c r="G27" s="70">
        <v>0.11764705882352942</v>
      </c>
      <c r="H27" s="6"/>
      <c r="I27" s="63"/>
      <c r="J27" s="63"/>
      <c r="L27" s="2">
        <v>11.231510147918817</v>
      </c>
      <c r="M27" s="69">
        <v>229.72037387495845</v>
      </c>
      <c r="N27" s="2" t="s">
        <v>1030</v>
      </c>
      <c r="P27" s="2">
        <v>88.768489852081188</v>
      </c>
      <c r="Q27" s="3">
        <v>93.331670682362059</v>
      </c>
      <c r="R27" s="2" t="s">
        <v>2</v>
      </c>
      <c r="S27" s="62" t="s">
        <v>1493</v>
      </c>
      <c r="T27" s="79" t="s">
        <v>1573</v>
      </c>
    </row>
    <row r="28" spans="1:20" x14ac:dyDescent="0.2">
      <c r="A28" s="62" t="s">
        <v>1460</v>
      </c>
      <c r="B28" s="62" t="s">
        <v>1543</v>
      </c>
      <c r="C28" s="2" t="s">
        <v>491</v>
      </c>
      <c r="D28" s="4" t="s">
        <v>953</v>
      </c>
      <c r="E28" s="70">
        <v>0.11363636363636363</v>
      </c>
      <c r="F28" s="70">
        <v>0.10869565217391304</v>
      </c>
      <c r="G28" s="70">
        <v>0.12068965517241378</v>
      </c>
      <c r="H28" s="6"/>
      <c r="I28" s="63"/>
      <c r="J28" s="63"/>
      <c r="L28" s="2">
        <v>11.434055699423014</v>
      </c>
      <c r="M28" s="69">
        <v>233.86307946000179</v>
      </c>
      <c r="N28" s="2" t="s">
        <v>1030</v>
      </c>
      <c r="P28" s="2">
        <v>88.565944300576987</v>
      </c>
      <c r="Q28" s="3">
        <v>93.118713193250017</v>
      </c>
      <c r="R28" s="2" t="s">
        <v>2</v>
      </c>
      <c r="S28" s="62" t="s">
        <v>1460</v>
      </c>
      <c r="T28" s="79" t="s">
        <v>1573</v>
      </c>
    </row>
    <row r="29" spans="1:20" x14ac:dyDescent="0.2">
      <c r="A29" s="62" t="s">
        <v>1458</v>
      </c>
      <c r="B29" s="62" t="s">
        <v>1543</v>
      </c>
      <c r="C29" s="2" t="s">
        <v>486</v>
      </c>
      <c r="D29" s="4" t="s">
        <v>953</v>
      </c>
      <c r="E29" s="70">
        <v>7.5471698113207544E-2</v>
      </c>
      <c r="F29" s="70">
        <v>0.18604651162790697</v>
      </c>
      <c r="G29" s="70">
        <v>8.3333333333333343E-2</v>
      </c>
      <c r="H29" s="6"/>
      <c r="I29" s="63"/>
      <c r="J29" s="63"/>
      <c r="L29" s="2">
        <v>11.495051435814929</v>
      </c>
      <c r="M29" s="69">
        <v>235.11063772992202</v>
      </c>
      <c r="N29" s="2" t="s">
        <v>1030</v>
      </c>
      <c r="P29" s="2">
        <v>88.504948564185071</v>
      </c>
      <c r="Q29" s="3">
        <v>93.054581945873323</v>
      </c>
      <c r="R29" s="2" t="s">
        <v>2</v>
      </c>
      <c r="S29" s="62" t="s">
        <v>1458</v>
      </c>
      <c r="T29" s="79" t="s">
        <v>1573</v>
      </c>
    </row>
    <row r="30" spans="1:20" x14ac:dyDescent="0.2">
      <c r="A30" s="62" t="s">
        <v>1472</v>
      </c>
      <c r="B30" s="62" t="s">
        <v>1543</v>
      </c>
      <c r="C30" s="2" t="s">
        <v>500</v>
      </c>
      <c r="D30" s="4" t="s">
        <v>953</v>
      </c>
      <c r="E30" s="70">
        <v>9.5238095238095233E-2</v>
      </c>
      <c r="F30" s="70">
        <v>0.1</v>
      </c>
      <c r="G30" s="70">
        <v>0.15625</v>
      </c>
      <c r="H30" s="6"/>
      <c r="I30" s="63"/>
      <c r="J30" s="63"/>
      <c r="L30" s="2">
        <v>11.716269841269842</v>
      </c>
      <c r="M30" s="69">
        <v>239.63526301537757</v>
      </c>
      <c r="N30" s="2" t="s">
        <v>1030</v>
      </c>
      <c r="P30" s="2">
        <v>88.283730158730151</v>
      </c>
      <c r="Q30" s="3">
        <v>92.821991717052271</v>
      </c>
      <c r="R30" s="2" t="s">
        <v>2</v>
      </c>
      <c r="S30" s="62" t="s">
        <v>1472</v>
      </c>
      <c r="T30" s="79" t="s">
        <v>1573</v>
      </c>
    </row>
    <row r="31" spans="1:20" x14ac:dyDescent="0.2">
      <c r="A31" s="62" t="s">
        <v>1468</v>
      </c>
      <c r="B31" s="62" t="s">
        <v>1543</v>
      </c>
      <c r="C31" s="2" t="s">
        <v>492</v>
      </c>
      <c r="D31" s="4" t="s">
        <v>953</v>
      </c>
      <c r="E31" s="70">
        <v>4.7619047619047616E-2</v>
      </c>
      <c r="F31" s="70">
        <v>0.16666666666666669</v>
      </c>
      <c r="G31" s="70">
        <v>0.14893617021276595</v>
      </c>
      <c r="H31" s="6"/>
      <c r="I31" s="63"/>
      <c r="J31" s="63"/>
      <c r="L31" s="2">
        <v>12.107396149949343</v>
      </c>
      <c r="M31" s="69">
        <v>247.63504939128507</v>
      </c>
      <c r="N31" s="2" t="s">
        <v>1030</v>
      </c>
      <c r="P31" s="2">
        <v>87.892603850050662</v>
      </c>
      <c r="Q31" s="3">
        <v>92.410759399168839</v>
      </c>
      <c r="R31" s="2" t="s">
        <v>2</v>
      </c>
      <c r="S31" s="62" t="s">
        <v>1468</v>
      </c>
      <c r="T31" s="79" t="s">
        <v>1573</v>
      </c>
    </row>
    <row r="32" spans="1:20" x14ac:dyDescent="0.2">
      <c r="A32" s="62" t="s">
        <v>1462</v>
      </c>
      <c r="B32" s="62" t="s">
        <v>1543</v>
      </c>
      <c r="C32" s="2" t="s">
        <v>494</v>
      </c>
      <c r="D32" s="4" t="s">
        <v>953</v>
      </c>
      <c r="E32" s="70">
        <v>0.17391304347826086</v>
      </c>
      <c r="F32" s="70">
        <v>6.9767441860465115E-2</v>
      </c>
      <c r="G32" s="70">
        <v>0.12244897959183673</v>
      </c>
      <c r="H32" s="6"/>
      <c r="I32" s="63"/>
      <c r="J32" s="63"/>
      <c r="L32" s="2">
        <v>12.204315497685423</v>
      </c>
      <c r="M32" s="69">
        <v>249.61736063032845</v>
      </c>
      <c r="N32" s="2" t="s">
        <v>1030</v>
      </c>
      <c r="P32" s="2">
        <v>87.795684502314572</v>
      </c>
      <c r="Q32" s="3">
        <v>92.308857872391428</v>
      </c>
      <c r="R32" s="2" t="s">
        <v>2</v>
      </c>
      <c r="S32" s="62" t="s">
        <v>1462</v>
      </c>
      <c r="T32" s="79" t="s">
        <v>1573</v>
      </c>
    </row>
    <row r="33" spans="1:20" x14ac:dyDescent="0.2">
      <c r="A33" s="62" t="s">
        <v>1473</v>
      </c>
      <c r="B33" s="62" t="s">
        <v>1543</v>
      </c>
      <c r="C33" s="2" t="s">
        <v>490</v>
      </c>
      <c r="D33" s="4" t="s">
        <v>953</v>
      </c>
      <c r="E33" s="70">
        <v>8.0645161290322578E-2</v>
      </c>
      <c r="F33" s="70">
        <v>0.14035087719298245</v>
      </c>
      <c r="G33" s="70">
        <v>0.1492537313432836</v>
      </c>
      <c r="H33" s="6"/>
      <c r="I33" s="63"/>
      <c r="J33" s="63"/>
      <c r="L33" s="2">
        <v>12.341658994219621</v>
      </c>
      <c r="M33" s="69">
        <v>252.42647525139094</v>
      </c>
      <c r="N33" s="2" t="s">
        <v>1030</v>
      </c>
      <c r="P33" s="2">
        <v>87.658341005780386</v>
      </c>
      <c r="Q33" s="3">
        <v>92.164454176775408</v>
      </c>
      <c r="R33" s="2" t="s">
        <v>2</v>
      </c>
      <c r="S33" s="62" t="s">
        <v>1473</v>
      </c>
      <c r="T33" s="79" t="s">
        <v>1573</v>
      </c>
    </row>
    <row r="34" spans="1:20" x14ac:dyDescent="0.2">
      <c r="A34" s="62" t="s">
        <v>1477</v>
      </c>
      <c r="B34" s="62" t="s">
        <v>1543</v>
      </c>
      <c r="C34" s="2" t="s">
        <v>521</v>
      </c>
      <c r="D34" s="4" t="s">
        <v>953</v>
      </c>
      <c r="E34" s="70">
        <v>0.1111111111111111</v>
      </c>
      <c r="F34" s="70">
        <v>0.2105263157894737</v>
      </c>
      <c r="G34" s="70">
        <v>5.2631578947368425E-2</v>
      </c>
      <c r="H34" s="6"/>
      <c r="I34" s="63"/>
      <c r="J34" s="63"/>
      <c r="L34" s="2">
        <v>12.475633528265108</v>
      </c>
      <c r="M34" s="69">
        <v>255.16668379372624</v>
      </c>
      <c r="N34" s="2" t="s">
        <v>1030</v>
      </c>
      <c r="P34" s="2">
        <v>87.524366471734893</v>
      </c>
      <c r="Q34" s="3">
        <v>92.023592626554233</v>
      </c>
      <c r="R34" s="2" t="s">
        <v>2</v>
      </c>
      <c r="S34" s="62" t="s">
        <v>1477</v>
      </c>
      <c r="T34" s="79" t="s">
        <v>1573</v>
      </c>
    </row>
    <row r="35" spans="1:20" x14ac:dyDescent="0.2">
      <c r="A35" s="62" t="s">
        <v>1508</v>
      </c>
      <c r="B35" s="62" t="s">
        <v>1543</v>
      </c>
      <c r="C35" s="2" t="s">
        <v>535</v>
      </c>
      <c r="D35" s="4" t="s">
        <v>953</v>
      </c>
      <c r="E35" s="70">
        <v>0.12244897959183673</v>
      </c>
      <c r="F35" s="70">
        <v>0.15555555555555556</v>
      </c>
      <c r="G35" s="70">
        <v>0.1</v>
      </c>
      <c r="H35" s="6"/>
      <c r="I35" s="63"/>
      <c r="J35" s="63"/>
      <c r="L35" s="2">
        <v>12.600151171579745</v>
      </c>
      <c r="M35" s="69">
        <v>257.71346861602967</v>
      </c>
      <c r="N35" s="2" t="s">
        <v>1030</v>
      </c>
      <c r="P35" s="2">
        <v>87.399848828420261</v>
      </c>
      <c r="Q35" s="3">
        <v>91.892674102432082</v>
      </c>
      <c r="R35" s="2" t="s">
        <v>2</v>
      </c>
      <c r="S35" s="62" t="s">
        <v>1508</v>
      </c>
      <c r="T35" s="79" t="s">
        <v>1573</v>
      </c>
    </row>
    <row r="36" spans="1:20" x14ac:dyDescent="0.2">
      <c r="A36" s="62" t="s">
        <v>1504</v>
      </c>
      <c r="B36" s="62" t="s">
        <v>1543</v>
      </c>
      <c r="C36" s="2" t="s">
        <v>469</v>
      </c>
      <c r="D36" s="4" t="s">
        <v>953</v>
      </c>
      <c r="E36" s="70">
        <v>6.5573770491803282E-2</v>
      </c>
      <c r="F36" s="70">
        <v>0.24324324324324323</v>
      </c>
      <c r="G36" s="70">
        <v>8.6956521739130432E-2</v>
      </c>
      <c r="H36" s="6"/>
      <c r="I36" s="63"/>
      <c r="J36" s="63"/>
      <c r="L36" s="2">
        <v>13.192451182472565</v>
      </c>
      <c r="M36" s="69">
        <v>269.8279018628939</v>
      </c>
      <c r="N36" s="2" t="s">
        <v>1030</v>
      </c>
      <c r="P36" s="2">
        <v>86.807548817527433</v>
      </c>
      <c r="Q36" s="3">
        <v>91.269926665206071</v>
      </c>
      <c r="R36" s="2" t="s">
        <v>2</v>
      </c>
      <c r="S36" s="62" t="s">
        <v>1504</v>
      </c>
      <c r="T36" s="79" t="s">
        <v>1573</v>
      </c>
    </row>
    <row r="37" spans="1:20" x14ac:dyDescent="0.2">
      <c r="A37" s="62" t="s">
        <v>1489</v>
      </c>
      <c r="B37" s="62" t="s">
        <v>1543</v>
      </c>
      <c r="C37" s="2" t="s">
        <v>516</v>
      </c>
      <c r="D37" s="4" t="s">
        <v>953</v>
      </c>
      <c r="E37" s="70">
        <v>7.0175438596491224E-2</v>
      </c>
      <c r="F37" s="70">
        <v>0.22222222222222221</v>
      </c>
      <c r="G37" s="70">
        <v>0.12280701754385966</v>
      </c>
      <c r="H37" s="6"/>
      <c r="I37" s="63"/>
      <c r="J37" s="63"/>
      <c r="L37" s="2">
        <v>13.840155945419104</v>
      </c>
      <c r="M37" s="69">
        <v>283.075539833665</v>
      </c>
      <c r="N37" s="2" t="s">
        <v>1030</v>
      </c>
      <c r="P37" s="2">
        <v>86.159844054580901</v>
      </c>
      <c r="Q37" s="3">
        <v>90.588926371797257</v>
      </c>
      <c r="R37" s="2" t="s">
        <v>2</v>
      </c>
      <c r="S37" s="62" t="s">
        <v>1489</v>
      </c>
      <c r="T37" s="79" t="s">
        <v>1573</v>
      </c>
    </row>
    <row r="38" spans="1:20" x14ac:dyDescent="0.2">
      <c r="A38" s="62" t="s">
        <v>1513</v>
      </c>
      <c r="B38" s="62" t="s">
        <v>1543</v>
      </c>
      <c r="C38" s="2" t="s">
        <v>468</v>
      </c>
      <c r="D38" s="4" t="s">
        <v>953</v>
      </c>
      <c r="E38" s="70">
        <v>4.3478260869565216E-2</v>
      </c>
      <c r="F38" s="70">
        <v>0.14285714285714288</v>
      </c>
      <c r="G38" s="70">
        <v>0.23076923076923075</v>
      </c>
      <c r="H38" s="6"/>
      <c r="I38" s="63"/>
      <c r="J38" s="63"/>
      <c r="L38" s="2">
        <v>13.903487816531296</v>
      </c>
      <c r="M38" s="69">
        <v>284.37087954475356</v>
      </c>
      <c r="N38" s="2" t="s">
        <v>1030</v>
      </c>
      <c r="P38" s="2">
        <v>86.096512183468704</v>
      </c>
      <c r="Q38" s="3">
        <v>90.522338899731551</v>
      </c>
      <c r="R38" s="2" t="s">
        <v>2</v>
      </c>
      <c r="S38" s="62" t="s">
        <v>1513</v>
      </c>
      <c r="T38" s="79" t="s">
        <v>1573</v>
      </c>
    </row>
    <row r="39" spans="1:20" x14ac:dyDescent="0.2">
      <c r="A39" s="62" t="s">
        <v>1482</v>
      </c>
      <c r="B39" s="62" t="s">
        <v>1543</v>
      </c>
      <c r="C39" s="2" t="s">
        <v>501</v>
      </c>
      <c r="D39" s="4" t="s">
        <v>953</v>
      </c>
      <c r="E39" s="70">
        <v>8.8888888888888892E-2</v>
      </c>
      <c r="F39" s="70">
        <v>0.28571428571428575</v>
      </c>
      <c r="G39" s="70">
        <v>5.7142857142857141E-2</v>
      </c>
      <c r="H39" s="6"/>
      <c r="I39" s="63"/>
      <c r="J39" s="63"/>
      <c r="L39" s="2">
        <v>14.391534391534393</v>
      </c>
      <c r="M39" s="69">
        <v>294.35299594776274</v>
      </c>
      <c r="N39" s="2" t="s">
        <v>1030</v>
      </c>
      <c r="P39" s="2">
        <v>85.608465608465607</v>
      </c>
      <c r="Q39" s="3">
        <v>90.009204089262809</v>
      </c>
      <c r="R39" s="2" t="s">
        <v>2</v>
      </c>
      <c r="S39" s="62" t="s">
        <v>1482</v>
      </c>
      <c r="T39" s="79" t="s">
        <v>1573</v>
      </c>
    </row>
    <row r="40" spans="1:20" x14ac:dyDescent="0.2">
      <c r="A40" s="62" t="s">
        <v>1291</v>
      </c>
      <c r="B40" s="62" t="s">
        <v>1543</v>
      </c>
      <c r="C40" s="2" t="s">
        <v>457</v>
      </c>
      <c r="D40" s="4" t="s">
        <v>953</v>
      </c>
      <c r="E40" s="70">
        <v>0.16326530612244899</v>
      </c>
      <c r="F40" s="70">
        <v>0.15686274509803921</v>
      </c>
      <c r="G40" s="70">
        <v>0.11428571428571428</v>
      </c>
      <c r="H40" s="6"/>
      <c r="I40" s="63"/>
      <c r="J40" s="63"/>
      <c r="L40" s="2">
        <v>14.48045885020675</v>
      </c>
      <c r="M40" s="69">
        <v>296.17178608584828</v>
      </c>
      <c r="N40" s="2" t="s">
        <v>1030</v>
      </c>
      <c r="P40" s="2">
        <v>85.519541149793255</v>
      </c>
      <c r="Q40" s="3">
        <v>89.915708432118649</v>
      </c>
      <c r="R40" s="2" t="s">
        <v>2</v>
      </c>
      <c r="S40" s="62" t="s">
        <v>1291</v>
      </c>
      <c r="T40" s="79" t="s">
        <v>1573</v>
      </c>
    </row>
    <row r="41" spans="1:20" x14ac:dyDescent="0.2">
      <c r="A41" s="62" t="s">
        <v>1509</v>
      </c>
      <c r="B41" s="62" t="s">
        <v>1543</v>
      </c>
      <c r="C41" s="2" t="s">
        <v>507</v>
      </c>
      <c r="D41" s="4" t="s">
        <v>953</v>
      </c>
      <c r="E41" s="70">
        <v>0.05</v>
      </c>
      <c r="F41" s="70">
        <v>1.5625E-2</v>
      </c>
      <c r="G41" s="70">
        <v>0.38983050847457629</v>
      </c>
      <c r="H41" s="6"/>
      <c r="I41" s="63"/>
      <c r="J41" s="63"/>
      <c r="L41" s="2">
        <v>15.181850282485875</v>
      </c>
      <c r="M41" s="69">
        <v>310.51748848328668</v>
      </c>
      <c r="N41" s="2" t="s">
        <v>1030</v>
      </c>
      <c r="P41" s="2">
        <v>84.818149717514132</v>
      </c>
      <c r="Q41" s="3">
        <v>89.17826168399904</v>
      </c>
      <c r="R41" s="2" t="s">
        <v>2</v>
      </c>
      <c r="S41" s="62" t="s">
        <v>1509</v>
      </c>
      <c r="T41" s="79" t="s">
        <v>1573</v>
      </c>
    </row>
    <row r="42" spans="1:20" x14ac:dyDescent="0.2">
      <c r="A42" s="62" t="s">
        <v>1479</v>
      </c>
      <c r="B42" s="62" t="s">
        <v>1543</v>
      </c>
      <c r="C42" s="2" t="s">
        <v>475</v>
      </c>
      <c r="D42" s="4" t="s">
        <v>953</v>
      </c>
      <c r="E42" s="70">
        <v>0.10714285714285714</v>
      </c>
      <c r="F42" s="70">
        <v>0.15</v>
      </c>
      <c r="G42" s="70">
        <v>0.2</v>
      </c>
      <c r="H42" s="6"/>
      <c r="I42" s="63"/>
      <c r="J42" s="63"/>
      <c r="L42" s="2">
        <v>15.238095238095239</v>
      </c>
      <c r="M42" s="69">
        <v>311.66787806233697</v>
      </c>
      <c r="N42" s="2" t="s">
        <v>1030</v>
      </c>
      <c r="P42" s="2">
        <v>84.761904761904759</v>
      </c>
      <c r="Q42" s="3">
        <v>89.119125433250318</v>
      </c>
      <c r="R42" s="2" t="s">
        <v>2</v>
      </c>
      <c r="S42" s="62" t="s">
        <v>1479</v>
      </c>
      <c r="T42" s="79" t="s">
        <v>1573</v>
      </c>
    </row>
    <row r="43" spans="1:20" x14ac:dyDescent="0.2">
      <c r="A43" s="62" t="s">
        <v>1244</v>
      </c>
      <c r="B43" s="62" t="s">
        <v>1543</v>
      </c>
      <c r="C43" s="2" t="s">
        <v>463</v>
      </c>
      <c r="D43" s="4" t="s">
        <v>953</v>
      </c>
      <c r="E43" s="70">
        <v>0</v>
      </c>
      <c r="F43" s="70">
        <v>0.24561403508771931</v>
      </c>
      <c r="G43" s="70">
        <v>0.24561403508771931</v>
      </c>
      <c r="H43" s="6"/>
      <c r="I43" s="63"/>
      <c r="J43" s="63"/>
      <c r="L43" s="2">
        <v>16.374269005847953</v>
      </c>
      <c r="M43" s="69">
        <v>334.90627247926562</v>
      </c>
      <c r="N43" s="2" t="s">
        <v>1030</v>
      </c>
      <c r="P43" s="2">
        <v>83.62573099415205</v>
      </c>
      <c r="Q43" s="3">
        <v>87.92454618439146</v>
      </c>
      <c r="R43" s="2" t="s">
        <v>2</v>
      </c>
      <c r="S43" s="62" t="s">
        <v>1244</v>
      </c>
      <c r="T43" s="79" t="s">
        <v>1573</v>
      </c>
    </row>
    <row r="44" spans="1:20" x14ac:dyDescent="0.2">
      <c r="A44" s="62" t="s">
        <v>1510</v>
      </c>
      <c r="B44" s="62" t="s">
        <v>1543</v>
      </c>
      <c r="C44" s="2" t="s">
        <v>511</v>
      </c>
      <c r="D44" s="4" t="s">
        <v>953</v>
      </c>
      <c r="E44" s="70">
        <v>6.5573770491803282E-2</v>
      </c>
      <c r="F44" s="70">
        <v>0.24074074074074073</v>
      </c>
      <c r="G44" s="70">
        <v>0.19672131147540983</v>
      </c>
      <c r="H44" s="6"/>
      <c r="I44" s="63"/>
      <c r="J44" s="63"/>
      <c r="L44" s="2">
        <v>16.767860756931796</v>
      </c>
      <c r="M44" s="69">
        <v>342.95648505284674</v>
      </c>
      <c r="N44" s="2" t="s">
        <v>1030</v>
      </c>
      <c r="P44" s="2">
        <v>83.232139243068204</v>
      </c>
      <c r="Q44" s="3">
        <v>87.510721687020094</v>
      </c>
      <c r="R44" s="2" t="s">
        <v>2</v>
      </c>
      <c r="S44" s="62" t="s">
        <v>1510</v>
      </c>
      <c r="T44" s="79" t="s">
        <v>1573</v>
      </c>
    </row>
    <row r="45" spans="1:20" x14ac:dyDescent="0.2">
      <c r="A45" s="62" t="s">
        <v>1470</v>
      </c>
      <c r="B45" s="62" t="s">
        <v>1543</v>
      </c>
      <c r="C45" s="2" t="s">
        <v>480</v>
      </c>
      <c r="D45" s="4" t="s">
        <v>953</v>
      </c>
      <c r="E45" s="70">
        <v>0.121621621621622</v>
      </c>
      <c r="F45" s="70">
        <v>0.26415094339622641</v>
      </c>
      <c r="G45" s="70">
        <v>0.12068965517241378</v>
      </c>
      <c r="H45" s="6"/>
      <c r="I45" s="63"/>
      <c r="J45" s="63"/>
      <c r="L45" s="2">
        <v>16.882074006342062</v>
      </c>
      <c r="M45" s="69">
        <v>345.29251199939779</v>
      </c>
      <c r="N45" s="2" t="s">
        <v>1030</v>
      </c>
      <c r="P45" s="2">
        <v>83.117925993657934</v>
      </c>
      <c r="Q45" s="3">
        <v>87.390637258420668</v>
      </c>
      <c r="R45" s="2" t="s">
        <v>2</v>
      </c>
      <c r="S45" s="62" t="s">
        <v>1470</v>
      </c>
      <c r="T45" s="79" t="s">
        <v>1573</v>
      </c>
    </row>
    <row r="46" spans="1:20" x14ac:dyDescent="0.2">
      <c r="A46" s="62" t="s">
        <v>1505</v>
      </c>
      <c r="B46" s="62" t="s">
        <v>1543</v>
      </c>
      <c r="C46" s="2" t="s">
        <v>513</v>
      </c>
      <c r="D46" s="4" t="s">
        <v>953</v>
      </c>
      <c r="E46" s="70">
        <v>0.17543859649122809</v>
      </c>
      <c r="F46" s="70">
        <v>0.171875</v>
      </c>
      <c r="G46" s="70">
        <v>0.169811320754717</v>
      </c>
      <c r="H46" s="6"/>
      <c r="I46" s="63"/>
      <c r="J46" s="63"/>
      <c r="L46" s="2">
        <v>17.237497241531504</v>
      </c>
      <c r="M46" s="69">
        <v>352.56205611201165</v>
      </c>
      <c r="N46" s="2" t="s">
        <v>1030</v>
      </c>
      <c r="P46" s="2">
        <v>82.7625027584685</v>
      </c>
      <c r="Q46" s="3">
        <v>87.016943345244542</v>
      </c>
      <c r="R46" s="2" t="s">
        <v>2</v>
      </c>
      <c r="S46" s="62" t="s">
        <v>1505</v>
      </c>
      <c r="T46" s="79" t="s">
        <v>1573</v>
      </c>
    </row>
    <row r="47" spans="1:20" x14ac:dyDescent="0.2">
      <c r="A47" s="62" t="s">
        <v>1469</v>
      </c>
      <c r="B47" s="62" t="s">
        <v>1543</v>
      </c>
      <c r="C47" s="2" t="s">
        <v>483</v>
      </c>
      <c r="D47" s="4" t="s">
        <v>953</v>
      </c>
      <c r="E47" s="70">
        <v>8.6419753086419748E-2</v>
      </c>
      <c r="F47" s="70">
        <v>0.3692307692307692</v>
      </c>
      <c r="G47" s="70">
        <v>6.25E-2</v>
      </c>
      <c r="H47" s="6"/>
      <c r="I47" s="63"/>
      <c r="J47" s="63"/>
      <c r="L47" s="2">
        <v>17.27168407723963</v>
      </c>
      <c r="M47" s="69">
        <v>353.26128645388405</v>
      </c>
      <c r="N47" s="2" t="s">
        <v>1030</v>
      </c>
      <c r="P47" s="2">
        <v>82.728315922760373</v>
      </c>
      <c r="Q47" s="3">
        <v>86.98099912114769</v>
      </c>
      <c r="R47" s="2" t="s">
        <v>2</v>
      </c>
      <c r="S47" s="62" t="s">
        <v>1469</v>
      </c>
      <c r="T47" s="79" t="s">
        <v>1573</v>
      </c>
    </row>
    <row r="48" spans="1:20" x14ac:dyDescent="0.2">
      <c r="A48" s="62" t="s">
        <v>1455</v>
      </c>
      <c r="B48" s="62" t="s">
        <v>1543</v>
      </c>
      <c r="C48" s="2" t="s">
        <v>496</v>
      </c>
      <c r="D48" s="4" t="s">
        <v>953</v>
      </c>
      <c r="E48" s="70">
        <v>0.3</v>
      </c>
      <c r="F48" s="70">
        <v>0.13043478260869565</v>
      </c>
      <c r="G48" s="70">
        <v>0.1111111111111111</v>
      </c>
      <c r="H48" s="6"/>
      <c r="I48" s="63"/>
      <c r="J48" s="63"/>
      <c r="L48" s="2">
        <v>18.051529790660226</v>
      </c>
      <c r="M48" s="69">
        <v>369.21163030724006</v>
      </c>
      <c r="N48" s="2" t="s">
        <v>1030</v>
      </c>
      <c r="P48" s="2">
        <v>81.948470209339774</v>
      </c>
      <c r="Q48" s="3">
        <v>86.161065117208821</v>
      </c>
      <c r="R48" s="2" t="s">
        <v>2</v>
      </c>
      <c r="S48" s="62" t="s">
        <v>1455</v>
      </c>
      <c r="T48" s="79" t="s">
        <v>1573</v>
      </c>
    </row>
    <row r="49" spans="1:20" x14ac:dyDescent="0.2">
      <c r="A49" s="62" t="s">
        <v>1491</v>
      </c>
      <c r="B49" s="62" t="s">
        <v>1543</v>
      </c>
      <c r="C49" s="2" t="s">
        <v>519</v>
      </c>
      <c r="D49" s="4" t="s">
        <v>953</v>
      </c>
      <c r="E49" s="70">
        <v>0.24324324324324323</v>
      </c>
      <c r="F49" s="70">
        <v>0.1702127659574468</v>
      </c>
      <c r="G49" s="70">
        <v>0.15217391304347827</v>
      </c>
      <c r="H49" s="6"/>
      <c r="I49" s="63"/>
      <c r="J49" s="63"/>
      <c r="L49" s="2">
        <v>18.854330741472278</v>
      </c>
      <c r="M49" s="69">
        <v>385.63148232526009</v>
      </c>
      <c r="N49" s="2" t="s">
        <v>1030</v>
      </c>
      <c r="P49" s="2">
        <v>81.145669258527718</v>
      </c>
      <c r="Q49" s="3">
        <v>85.316995852433308</v>
      </c>
      <c r="R49" s="2" t="s">
        <v>2</v>
      </c>
      <c r="S49" s="62" t="s">
        <v>1491</v>
      </c>
      <c r="T49" s="79" t="s">
        <v>1573</v>
      </c>
    </row>
    <row r="50" spans="1:20" x14ac:dyDescent="0.2">
      <c r="A50" s="62" t="s">
        <v>1500</v>
      </c>
      <c r="B50" s="62" t="s">
        <v>1543</v>
      </c>
      <c r="C50" s="2" t="s">
        <v>474</v>
      </c>
      <c r="D50" s="4" t="s">
        <v>953</v>
      </c>
      <c r="E50" s="70">
        <v>0.1891891891891892</v>
      </c>
      <c r="F50" s="70">
        <v>0.18367346938775511</v>
      </c>
      <c r="G50" s="70">
        <v>0.21568627450980393</v>
      </c>
      <c r="H50" s="6"/>
      <c r="I50" s="63"/>
      <c r="J50" s="63"/>
      <c r="L50" s="2">
        <v>19.618297769558275</v>
      </c>
      <c r="M50" s="69">
        <v>401.25705618031071</v>
      </c>
      <c r="N50" s="2" t="s">
        <v>1030</v>
      </c>
      <c r="P50" s="2">
        <v>80.381702230441732</v>
      </c>
      <c r="Q50" s="3">
        <v>84.513756784197298</v>
      </c>
      <c r="R50" s="2" t="s">
        <v>2</v>
      </c>
      <c r="S50" s="62" t="s">
        <v>1500</v>
      </c>
      <c r="T50" s="79" t="s">
        <v>1573</v>
      </c>
    </row>
    <row r="51" spans="1:20" x14ac:dyDescent="0.2">
      <c r="A51" s="62" t="s">
        <v>1483</v>
      </c>
      <c r="B51" s="62" t="s">
        <v>1543</v>
      </c>
      <c r="C51" s="2" t="s">
        <v>518</v>
      </c>
      <c r="D51" s="4" t="s">
        <v>953</v>
      </c>
      <c r="E51" s="70">
        <v>0.31481481481481483</v>
      </c>
      <c r="F51" s="70">
        <v>8.8235294117647065E-2</v>
      </c>
      <c r="G51" s="70">
        <v>0.19148936170212769</v>
      </c>
      <c r="H51" s="6"/>
      <c r="I51" s="63"/>
      <c r="J51" s="63"/>
      <c r="L51" s="2">
        <v>19.817982354486318</v>
      </c>
      <c r="M51" s="69">
        <v>405.34124583091045</v>
      </c>
      <c r="N51" s="2" t="s">
        <v>1030</v>
      </c>
      <c r="P51" s="2">
        <v>80.182017645513682</v>
      </c>
      <c r="Q51" s="3">
        <v>84.30380733082815</v>
      </c>
      <c r="R51" s="2" t="s">
        <v>2</v>
      </c>
      <c r="S51" s="62" t="s">
        <v>1483</v>
      </c>
      <c r="T51" s="79" t="s">
        <v>1573</v>
      </c>
    </row>
    <row r="52" spans="1:20" x14ac:dyDescent="0.2">
      <c r="A52" s="62" t="s">
        <v>1486</v>
      </c>
      <c r="B52" s="62" t="s">
        <v>1543</v>
      </c>
      <c r="C52" s="2" t="s">
        <v>476</v>
      </c>
      <c r="D52" s="4" t="s">
        <v>953</v>
      </c>
      <c r="E52" s="70">
        <v>0.2105263157894737</v>
      </c>
      <c r="F52" s="70">
        <v>0.22500000000000001</v>
      </c>
      <c r="G52" s="70">
        <v>0.16666666666666669</v>
      </c>
      <c r="H52" s="6"/>
      <c r="I52" s="63"/>
      <c r="J52" s="63"/>
      <c r="L52" s="2">
        <v>20.07309941520468</v>
      </c>
      <c r="M52" s="69">
        <v>410.5592072446712</v>
      </c>
      <c r="N52" s="2" t="s">
        <v>1030</v>
      </c>
      <c r="P52" s="2">
        <v>79.92690058479532</v>
      </c>
      <c r="Q52" s="3">
        <v>84.035575872389529</v>
      </c>
      <c r="R52" s="2" t="s">
        <v>2</v>
      </c>
      <c r="S52" s="62" t="s">
        <v>1486</v>
      </c>
      <c r="T52" s="79" t="s">
        <v>1573</v>
      </c>
    </row>
    <row r="53" spans="1:20" x14ac:dyDescent="0.2">
      <c r="A53" s="62" t="s">
        <v>1247</v>
      </c>
      <c r="B53" s="62" t="s">
        <v>1543</v>
      </c>
      <c r="C53" s="2" t="s">
        <v>451</v>
      </c>
      <c r="D53" s="4" t="s">
        <v>953</v>
      </c>
      <c r="E53" s="70">
        <v>0.17647058823529413</v>
      </c>
      <c r="F53" s="70">
        <v>0.36734693877551022</v>
      </c>
      <c r="G53" s="70">
        <v>8.3333333333333343E-2</v>
      </c>
      <c r="H53" s="6"/>
      <c r="I53" s="63"/>
      <c r="J53" s="63"/>
      <c r="L53" s="2">
        <v>20.905028678137924</v>
      </c>
      <c r="M53" s="69">
        <v>427.57482658718283</v>
      </c>
      <c r="N53" s="2" t="s">
        <v>1030</v>
      </c>
      <c r="P53" s="2">
        <v>79.094971321862076</v>
      </c>
      <c r="Q53" s="3">
        <v>83.160880942595298</v>
      </c>
      <c r="R53" s="2" t="s">
        <v>2</v>
      </c>
      <c r="S53" s="62" t="s">
        <v>1247</v>
      </c>
      <c r="T53" s="79" t="s">
        <v>1573</v>
      </c>
    </row>
    <row r="54" spans="1:20" x14ac:dyDescent="0.2">
      <c r="A54" s="62" t="s">
        <v>1484</v>
      </c>
      <c r="B54" s="62" t="s">
        <v>1543</v>
      </c>
      <c r="C54" s="2" t="s">
        <v>515</v>
      </c>
      <c r="D54" s="4" t="s">
        <v>953</v>
      </c>
      <c r="E54" s="70">
        <v>0.16326530612244899</v>
      </c>
      <c r="F54" s="70">
        <v>0.27500000000000002</v>
      </c>
      <c r="G54" s="70">
        <v>0.24444444444444444</v>
      </c>
      <c r="H54" s="6"/>
      <c r="I54" s="63"/>
      <c r="J54" s="63"/>
      <c r="L54" s="2">
        <v>22.756991685563111</v>
      </c>
      <c r="M54" s="69">
        <v>465.4534047004866</v>
      </c>
      <c r="N54" s="2" t="s">
        <v>1030</v>
      </c>
      <c r="P54" s="2">
        <v>77.243008314436892</v>
      </c>
      <c r="Q54" s="3">
        <v>81.213717012996554</v>
      </c>
      <c r="R54" s="2" t="s">
        <v>2</v>
      </c>
      <c r="S54" s="62" t="s">
        <v>1484</v>
      </c>
      <c r="T54" s="79" t="s">
        <v>1573</v>
      </c>
    </row>
    <row r="55" spans="1:20" x14ac:dyDescent="0.2">
      <c r="A55" s="62" t="s">
        <v>403</v>
      </c>
      <c r="B55" s="62" t="s">
        <v>1543</v>
      </c>
      <c r="C55" s="2" t="s">
        <v>1000</v>
      </c>
      <c r="D55" s="4" t="s">
        <v>953</v>
      </c>
      <c r="E55" s="70">
        <v>0.17307692307692307</v>
      </c>
      <c r="F55" s="70">
        <v>0.17741935483870969</v>
      </c>
      <c r="G55" s="70">
        <v>0.33333333333333337</v>
      </c>
      <c r="H55" s="6"/>
      <c r="I55" s="63"/>
      <c r="J55" s="63"/>
      <c r="L55" s="2">
        <v>22.794320374965537</v>
      </c>
      <c r="M55" s="69">
        <v>466.21689601847078</v>
      </c>
      <c r="N55" s="2" t="s">
        <v>1030</v>
      </c>
      <c r="P55" s="2">
        <v>77.205679625034463</v>
      </c>
      <c r="Q55" s="3">
        <v>81.174469426920496</v>
      </c>
      <c r="R55" s="2" t="s">
        <v>2</v>
      </c>
      <c r="S55" s="62" t="s">
        <v>403</v>
      </c>
      <c r="T55" s="79" t="s">
        <v>1573</v>
      </c>
    </row>
    <row r="56" spans="1:20" x14ac:dyDescent="0.2">
      <c r="A56" s="62" t="s">
        <v>1492</v>
      </c>
      <c r="B56" s="62" t="s">
        <v>1543</v>
      </c>
      <c r="C56" s="2" t="s">
        <v>506</v>
      </c>
      <c r="D56" s="4" t="s">
        <v>953</v>
      </c>
      <c r="E56" s="70">
        <v>0.25</v>
      </c>
      <c r="F56" s="70">
        <v>0.17741935483870969</v>
      </c>
      <c r="G56" s="70">
        <v>0.3</v>
      </c>
      <c r="H56" s="6"/>
      <c r="I56" s="63"/>
      <c r="J56" s="63"/>
      <c r="L56" s="2">
        <v>24.247311827956992</v>
      </c>
      <c r="M56" s="69">
        <v>495.93522734011992</v>
      </c>
      <c r="N56" s="2" t="s">
        <v>1030</v>
      </c>
      <c r="P56" s="2">
        <v>75.752688172043008</v>
      </c>
      <c r="Q56" s="3">
        <v>79.646786349052903</v>
      </c>
      <c r="R56" s="2" t="s">
        <v>2</v>
      </c>
      <c r="S56" s="62" t="s">
        <v>1492</v>
      </c>
      <c r="T56" s="79" t="s">
        <v>1573</v>
      </c>
    </row>
    <row r="57" spans="1:20" x14ac:dyDescent="0.2">
      <c r="A57" s="62" t="s">
        <v>1474</v>
      </c>
      <c r="B57" s="62" t="s">
        <v>1543</v>
      </c>
      <c r="C57" s="2" t="s">
        <v>478</v>
      </c>
      <c r="D57" s="4" t="s">
        <v>953</v>
      </c>
      <c r="E57" s="70">
        <v>0.22222222222222221</v>
      </c>
      <c r="F57" s="70">
        <v>0.27272727272727271</v>
      </c>
      <c r="G57" s="70">
        <v>0.25</v>
      </c>
      <c r="H57" s="6"/>
      <c r="I57" s="63"/>
      <c r="J57" s="63"/>
      <c r="L57" s="2">
        <v>24.83164983164983</v>
      </c>
      <c r="M57" s="69">
        <v>507.88681202550964</v>
      </c>
      <c r="N57" s="2" t="s">
        <v>1030</v>
      </c>
      <c r="P57" s="2">
        <v>75.168350168350173</v>
      </c>
      <c r="Q57" s="3">
        <v>79.032410209290632</v>
      </c>
      <c r="R57" s="2" t="s">
        <v>2</v>
      </c>
      <c r="S57" s="62" t="s">
        <v>1474</v>
      </c>
      <c r="T57" s="79" t="s">
        <v>1573</v>
      </c>
    </row>
    <row r="58" spans="1:20" x14ac:dyDescent="0.2">
      <c r="A58" s="62" t="s">
        <v>1494</v>
      </c>
      <c r="B58" s="62" t="s">
        <v>1543</v>
      </c>
      <c r="C58" s="2" t="s">
        <v>1001</v>
      </c>
      <c r="D58" s="4" t="s">
        <v>953</v>
      </c>
      <c r="E58" s="70">
        <v>0.4102564102564103</v>
      </c>
      <c r="F58" s="70">
        <v>0.13636363636363635</v>
      </c>
      <c r="G58" s="70">
        <v>0.21428571428571427</v>
      </c>
      <c r="H58" s="6"/>
      <c r="I58" s="63"/>
      <c r="J58" s="63"/>
      <c r="L58" s="2">
        <v>25.363525363525365</v>
      </c>
      <c r="M58" s="69">
        <v>518.76537104635781</v>
      </c>
      <c r="N58" s="2" t="s">
        <v>1030</v>
      </c>
      <c r="P58" s="2">
        <v>74.636474636474631</v>
      </c>
      <c r="Q58" s="3">
        <v>78.473193396345707</v>
      </c>
      <c r="R58" s="2" t="s">
        <v>2</v>
      </c>
      <c r="S58" s="62" t="s">
        <v>1494</v>
      </c>
      <c r="T58" s="79" t="s">
        <v>1573</v>
      </c>
    </row>
    <row r="59" spans="1:20" x14ac:dyDescent="0.2">
      <c r="A59" s="62" t="s">
        <v>1466</v>
      </c>
      <c r="B59" s="62" t="s">
        <v>1543</v>
      </c>
      <c r="C59" s="2" t="s">
        <v>481</v>
      </c>
      <c r="D59" s="4" t="s">
        <v>953</v>
      </c>
      <c r="E59" s="70">
        <v>0.32692307692307693</v>
      </c>
      <c r="F59" s="70">
        <v>0.36363636363636365</v>
      </c>
      <c r="G59" s="70">
        <v>0.10294117647058824</v>
      </c>
      <c r="H59" s="6"/>
      <c r="I59" s="63"/>
      <c r="J59" s="63"/>
      <c r="L59" s="2">
        <v>26.450020567667625</v>
      </c>
      <c r="M59" s="69">
        <v>540.98767964260287</v>
      </c>
      <c r="N59" s="2" t="s">
        <v>1030</v>
      </c>
      <c r="P59" s="2">
        <v>73.549979432332378</v>
      </c>
      <c r="Q59" s="3">
        <v>77.330846458147875</v>
      </c>
      <c r="R59" s="2" t="s">
        <v>2</v>
      </c>
      <c r="S59" s="62" t="s">
        <v>1466</v>
      </c>
      <c r="T59" s="79" t="s">
        <v>1573</v>
      </c>
    </row>
    <row r="60" spans="1:20" x14ac:dyDescent="0.2">
      <c r="A60" s="62" t="s">
        <v>1503</v>
      </c>
      <c r="B60" s="62" t="s">
        <v>1543</v>
      </c>
      <c r="C60" s="2" t="s">
        <v>524</v>
      </c>
      <c r="D60" s="4" t="s">
        <v>953</v>
      </c>
      <c r="E60" s="70">
        <v>0.38333333333333336</v>
      </c>
      <c r="F60" s="70">
        <v>0.234375</v>
      </c>
      <c r="G60" s="70">
        <v>0.36507936507936506</v>
      </c>
      <c r="H60" s="6"/>
      <c r="I60" s="63"/>
      <c r="J60" s="63"/>
      <c r="L60" s="2">
        <v>32.75958994708995</v>
      </c>
      <c r="M60" s="69">
        <v>670.03859245324247</v>
      </c>
      <c r="N60" s="2" t="s">
        <v>1030</v>
      </c>
      <c r="P60" s="2">
        <v>67.24041005291005</v>
      </c>
      <c r="Q60" s="3">
        <v>70.696931062616855</v>
      </c>
      <c r="R60" s="2" t="s">
        <v>3</v>
      </c>
      <c r="S60" s="62" t="s">
        <v>1503</v>
      </c>
      <c r="T60" s="79" t="s">
        <v>1574</v>
      </c>
    </row>
    <row r="61" spans="1:20" x14ac:dyDescent="0.2">
      <c r="A61" s="62" t="s">
        <v>1277</v>
      </c>
      <c r="B61" s="62" t="e">
        <v>#N/A</v>
      </c>
      <c r="C61" s="2" t="s">
        <v>1005</v>
      </c>
      <c r="D61" s="4" t="s">
        <v>953</v>
      </c>
      <c r="E61" s="70">
        <v>0.35294117647058826</v>
      </c>
      <c r="F61" s="70">
        <v>0.28571428571428575</v>
      </c>
      <c r="G61" s="70">
        <v>0.4705882352941177</v>
      </c>
      <c r="H61" s="6"/>
      <c r="I61" s="63"/>
      <c r="J61" s="63"/>
      <c r="L61" s="2">
        <v>36.97478991596639</v>
      </c>
      <c r="M61" s="69">
        <v>756.25293941596476</v>
      </c>
      <c r="N61" s="2" t="s">
        <v>1030</v>
      </c>
      <c r="P61" s="2">
        <v>63.02521008403361</v>
      </c>
      <c r="Q61" s="3">
        <v>66.26504700092967</v>
      </c>
      <c r="R61" s="2" t="s">
        <v>3</v>
      </c>
      <c r="S61" s="62" t="s">
        <v>1277</v>
      </c>
      <c r="T61" s="79" t="s">
        <v>1574</v>
      </c>
    </row>
    <row r="62" spans="1:20" x14ac:dyDescent="0.2">
      <c r="A62" s="62" t="s">
        <v>1481</v>
      </c>
      <c r="B62" s="62" t="s">
        <v>1543</v>
      </c>
      <c r="C62" s="2" t="s">
        <v>467</v>
      </c>
      <c r="D62" s="4" t="s">
        <v>953</v>
      </c>
      <c r="E62" s="70">
        <v>0.61904761904761907</v>
      </c>
      <c r="F62" s="70">
        <v>0.17948717948717949</v>
      </c>
      <c r="G62" s="70">
        <v>0.31818181818181818</v>
      </c>
      <c r="H62" s="6"/>
      <c r="I62" s="63"/>
      <c r="J62" s="63"/>
      <c r="L62" s="2">
        <v>37.223887223887225</v>
      </c>
      <c r="M62" s="69">
        <v>761.34777759473127</v>
      </c>
      <c r="N62" s="2" t="s">
        <v>1030</v>
      </c>
      <c r="P62" s="2">
        <v>62.776112776112775</v>
      </c>
      <c r="Q62" s="3">
        <v>66.003144743163773</v>
      </c>
      <c r="R62" s="2" t="s">
        <v>3</v>
      </c>
      <c r="S62" s="62" t="s">
        <v>1481</v>
      </c>
      <c r="T62" s="79" t="s">
        <v>1574</v>
      </c>
    </row>
    <row r="63" spans="1:20" x14ac:dyDescent="0.2">
      <c r="A63" s="62" t="s">
        <v>1457</v>
      </c>
      <c r="B63" s="62" t="s">
        <v>1543</v>
      </c>
      <c r="C63" s="2" t="s">
        <v>482</v>
      </c>
      <c r="D63" s="4" t="s">
        <v>953</v>
      </c>
      <c r="E63" s="70">
        <v>0.33333333333333337</v>
      </c>
      <c r="F63" s="70">
        <v>0.30769230769230771</v>
      </c>
      <c r="G63" s="70">
        <v>0.47727272727272729</v>
      </c>
      <c r="H63" s="6"/>
      <c r="I63" s="63"/>
      <c r="J63" s="63"/>
      <c r="L63" s="2">
        <v>37.276612276612276</v>
      </c>
      <c r="M63" s="69">
        <v>762.42617388027622</v>
      </c>
      <c r="N63" s="2" t="s">
        <v>1030</v>
      </c>
      <c r="P63" s="2">
        <v>62.723387723387724</v>
      </c>
      <c r="Q63" s="3">
        <v>65.947709337358802</v>
      </c>
      <c r="R63" s="2" t="s">
        <v>3</v>
      </c>
      <c r="S63" s="62" t="s">
        <v>1457</v>
      </c>
      <c r="T63" s="79" t="s">
        <v>1574</v>
      </c>
    </row>
    <row r="64" spans="1:20" x14ac:dyDescent="0.2">
      <c r="A64" s="62" t="s">
        <v>1496</v>
      </c>
      <c r="B64" s="62" t="s">
        <v>1543</v>
      </c>
      <c r="C64" s="2" t="s">
        <v>522</v>
      </c>
      <c r="D64" s="4" t="s">
        <v>953</v>
      </c>
      <c r="E64" s="70">
        <v>0.38983050847457629</v>
      </c>
      <c r="F64" s="70">
        <v>0.30158730158730157</v>
      </c>
      <c r="G64" s="70">
        <v>0.47619047619047622</v>
      </c>
      <c r="H64" s="6"/>
      <c r="I64" s="63"/>
      <c r="J64" s="63"/>
      <c r="L64" s="2">
        <v>38.920276208411799</v>
      </c>
      <c r="M64" s="69">
        <v>796.044368403097</v>
      </c>
      <c r="N64" s="2" t="s">
        <v>1030</v>
      </c>
      <c r="P64" s="2">
        <v>61.079723791588201</v>
      </c>
      <c r="Q64" s="3">
        <v>64.219552183273876</v>
      </c>
      <c r="R64" s="2" t="s">
        <v>3</v>
      </c>
      <c r="S64" s="62" t="s">
        <v>1496</v>
      </c>
      <c r="T64" s="79" t="s">
        <v>1574</v>
      </c>
    </row>
    <row r="65" spans="1:20" x14ac:dyDescent="0.2">
      <c r="A65" s="62" t="s">
        <v>1485</v>
      </c>
      <c r="B65" s="62" t="s">
        <v>1543</v>
      </c>
      <c r="C65" s="2" t="s">
        <v>514</v>
      </c>
      <c r="D65" s="4" t="s">
        <v>953</v>
      </c>
      <c r="E65" s="70">
        <v>0.65671641791044777</v>
      </c>
      <c r="F65" s="70">
        <v>0.24</v>
      </c>
      <c r="G65" s="70">
        <v>0.31746031746031744</v>
      </c>
      <c r="H65" s="6"/>
      <c r="I65" s="63"/>
      <c r="J65" s="63"/>
      <c r="L65" s="2">
        <v>40.472557845692172</v>
      </c>
      <c r="M65" s="69">
        <v>827.79350216863565</v>
      </c>
      <c r="N65" s="2" t="s">
        <v>1030</v>
      </c>
      <c r="P65" s="2">
        <v>59.527442154307828</v>
      </c>
      <c r="Q65" s="3">
        <v>62.587474868245252</v>
      </c>
      <c r="R65" s="2" t="s">
        <v>3</v>
      </c>
      <c r="S65" s="62" t="s">
        <v>1485</v>
      </c>
      <c r="T65" s="79" t="s">
        <v>1574</v>
      </c>
    </row>
    <row r="66" spans="1:20" x14ac:dyDescent="0.2">
      <c r="A66" s="62" t="s">
        <v>1454</v>
      </c>
      <c r="B66" s="62" t="s">
        <v>1543</v>
      </c>
      <c r="C66" s="2" t="s">
        <v>484</v>
      </c>
      <c r="D66" s="4" t="s">
        <v>953</v>
      </c>
      <c r="E66" s="70">
        <v>0.44444444444444442</v>
      </c>
      <c r="F66" s="70">
        <v>0.48888888888888887</v>
      </c>
      <c r="G66" s="70">
        <v>0.36363636363636365</v>
      </c>
      <c r="H66" s="6"/>
      <c r="I66" s="63"/>
      <c r="J66" s="63"/>
      <c r="L66" s="2">
        <v>43.232323232323232</v>
      </c>
      <c r="M66" s="69">
        <v>884.23954798746365</v>
      </c>
      <c r="N66" s="2" t="s">
        <v>1030</v>
      </c>
      <c r="P66" s="2">
        <v>56.767676767676768</v>
      </c>
      <c r="Q66" s="3">
        <v>59.685842603746472</v>
      </c>
      <c r="R66" s="2" t="s">
        <v>3</v>
      </c>
      <c r="S66" s="62" t="s">
        <v>1454</v>
      </c>
      <c r="T66" s="79" t="s">
        <v>1574</v>
      </c>
    </row>
    <row r="67" spans="1:20" x14ac:dyDescent="0.2">
      <c r="A67" t="s">
        <v>1488</v>
      </c>
      <c r="B67" s="62" t="s">
        <v>1543</v>
      </c>
      <c r="C67" s="2" t="s">
        <v>477</v>
      </c>
      <c r="D67" s="4" t="s">
        <v>953</v>
      </c>
      <c r="E67" s="70">
        <v>8.6206896551724144E-2</v>
      </c>
      <c r="F67" s="70">
        <v>0.15789473684210525</v>
      </c>
      <c r="G67" s="70">
        <v>0.34090909090909094</v>
      </c>
      <c r="H67" s="70">
        <v>0.83606557377049184</v>
      </c>
      <c r="I67" s="70">
        <v>0.88235294117647056</v>
      </c>
      <c r="J67" s="70">
        <v>0.83720930232558144</v>
      </c>
      <c r="L67" s="67">
        <v>52.343975692924403</v>
      </c>
      <c r="M67" s="69">
        <v>1070.6020390773942</v>
      </c>
      <c r="N67" s="2" t="s">
        <v>1030</v>
      </c>
      <c r="P67" s="2">
        <v>47.656024307075597</v>
      </c>
      <c r="Q67" s="3">
        <v>50.105801890628214</v>
      </c>
      <c r="R67" s="2" t="s">
        <v>3</v>
      </c>
      <c r="S67" t="s">
        <v>1488</v>
      </c>
      <c r="T67" s="79" t="s">
        <v>1574</v>
      </c>
    </row>
    <row r="68" spans="1:20" x14ac:dyDescent="0.2">
      <c r="A68" s="62" t="s">
        <v>1478</v>
      </c>
      <c r="B68" s="62" t="s">
        <v>1543</v>
      </c>
      <c r="C68" s="2" t="s">
        <v>502</v>
      </c>
      <c r="D68" s="4" t="s">
        <v>953</v>
      </c>
      <c r="E68" s="70">
        <v>0.65957446808510634</v>
      </c>
      <c r="F68" s="70">
        <v>0.5</v>
      </c>
      <c r="G68" s="70">
        <v>0.54545454545454541</v>
      </c>
      <c r="H68" s="6"/>
      <c r="I68" s="63"/>
      <c r="J68" s="63"/>
      <c r="L68" s="2">
        <v>56.834300451321724</v>
      </c>
      <c r="M68" s="69">
        <v>1162.4435696226126</v>
      </c>
      <c r="N68" s="2" t="s">
        <v>1030</v>
      </c>
      <c r="P68" s="2">
        <v>43.165699548678276</v>
      </c>
      <c r="Q68" s="3">
        <v>45.384650136149311</v>
      </c>
      <c r="R68" s="2" t="s">
        <v>3</v>
      </c>
      <c r="S68" s="62" t="s">
        <v>1478</v>
      </c>
      <c r="T68" s="79" t="s">
        <v>1574</v>
      </c>
    </row>
    <row r="69" spans="1:20" x14ac:dyDescent="0.2">
      <c r="A69" s="62" t="s">
        <v>1453</v>
      </c>
      <c r="B69" s="62" t="s">
        <v>1543</v>
      </c>
      <c r="C69" s="2" t="s">
        <v>1526</v>
      </c>
      <c r="D69" s="4" t="s">
        <v>953</v>
      </c>
      <c r="E69" s="70">
        <v>0.9464285714285714</v>
      </c>
      <c r="F69" s="70">
        <v>0.92537313432835822</v>
      </c>
      <c r="G69" s="70">
        <v>0.93548387096774188</v>
      </c>
      <c r="H69" s="70">
        <v>0.10169491525423728</v>
      </c>
      <c r="I69" s="70">
        <v>6.9444444444444448E-2</v>
      </c>
      <c r="J69" s="70">
        <v>8.8235294117647065E-2</v>
      </c>
      <c r="L69" s="67">
        <v>59.568498728467098</v>
      </c>
      <c r="M69" s="69">
        <v>1218.3666861227111</v>
      </c>
      <c r="N69" s="2" t="s">
        <v>1030</v>
      </c>
      <c r="P69" s="2">
        <v>40.431501271532902</v>
      </c>
      <c r="Q69" s="3">
        <v>42.509899268943578</v>
      </c>
      <c r="R69" s="2" t="s">
        <v>3</v>
      </c>
      <c r="S69" s="62" t="s">
        <v>1453</v>
      </c>
      <c r="T69" s="79" t="s">
        <v>1574</v>
      </c>
    </row>
    <row r="70" spans="1:20" x14ac:dyDescent="0.2">
      <c r="A70" s="62" t="s">
        <v>1456</v>
      </c>
      <c r="B70" s="62" t="s">
        <v>1544</v>
      </c>
      <c r="C70" s="2" t="s">
        <v>998</v>
      </c>
      <c r="D70" s="4" t="s">
        <v>953</v>
      </c>
      <c r="E70" s="70">
        <v>0.55737704918032793</v>
      </c>
      <c r="F70" s="70">
        <v>0.64150943396226412</v>
      </c>
      <c r="G70" s="70">
        <v>0.70491803278688525</v>
      </c>
      <c r="H70" s="6"/>
      <c r="I70" s="63"/>
      <c r="J70" s="63"/>
      <c r="L70" s="2">
        <v>63.460150530982581</v>
      </c>
      <c r="M70" s="69">
        <v>1297.9634362739514</v>
      </c>
      <c r="N70" s="2" t="s">
        <v>1030</v>
      </c>
      <c r="P70" s="2">
        <v>36.539849469017419</v>
      </c>
      <c r="Q70" s="3">
        <v>38.418195500545181</v>
      </c>
      <c r="R70" s="2" t="s">
        <v>3</v>
      </c>
      <c r="S70" s="62" t="s">
        <v>1456</v>
      </c>
      <c r="T70" s="79" t="s">
        <v>1574</v>
      </c>
    </row>
    <row r="71" spans="1:20" x14ac:dyDescent="0.2">
      <c r="A71" s="62" t="s">
        <v>1452</v>
      </c>
      <c r="B71" s="62" t="s">
        <v>1543</v>
      </c>
      <c r="C71" s="2" t="s">
        <v>1004</v>
      </c>
      <c r="D71" s="4" t="s">
        <v>953</v>
      </c>
      <c r="E71" s="70">
        <v>0.79591836734693866</v>
      </c>
      <c r="F71" s="70">
        <v>0.57894736842105265</v>
      </c>
      <c r="G71" s="70">
        <v>0.63636363636363635</v>
      </c>
      <c r="H71" s="6"/>
      <c r="I71" s="63"/>
      <c r="J71" s="63"/>
      <c r="L71" s="2">
        <v>67.040979071054252</v>
      </c>
      <c r="M71" s="69">
        <v>1371.2028546757422</v>
      </c>
      <c r="N71" s="2" t="s">
        <v>1030</v>
      </c>
      <c r="P71" s="2">
        <v>32.959020928945748</v>
      </c>
      <c r="Q71" s="3">
        <v>34.65329299258461</v>
      </c>
      <c r="R71" s="2" t="s">
        <v>3</v>
      </c>
      <c r="S71" s="62" t="s">
        <v>1452</v>
      </c>
      <c r="T71" s="79" t="s">
        <v>1574</v>
      </c>
    </row>
    <row r="72" spans="1:20" x14ac:dyDescent="0.2">
      <c r="A72" s="62" t="s">
        <v>1475</v>
      </c>
      <c r="B72" s="62" t="s">
        <v>1543</v>
      </c>
      <c r="C72" s="2" t="s">
        <v>525</v>
      </c>
      <c r="D72" s="4" t="s">
        <v>953</v>
      </c>
      <c r="E72" s="70">
        <v>0.7142857142857143</v>
      </c>
      <c r="F72" s="70">
        <v>0.55555555555555558</v>
      </c>
      <c r="G72" s="70">
        <v>0.78260869565217395</v>
      </c>
      <c r="H72" s="6"/>
      <c r="I72" s="63"/>
      <c r="J72" s="63"/>
      <c r="L72" s="2">
        <v>68.414998849781455</v>
      </c>
      <c r="M72" s="69">
        <v>1399.3059621941277</v>
      </c>
      <c r="N72" s="2" t="s">
        <v>1030</v>
      </c>
      <c r="P72" s="2">
        <v>31.585001150218545</v>
      </c>
      <c r="Q72" s="3">
        <v>33.208641160465916</v>
      </c>
      <c r="R72" s="2" t="s">
        <v>3</v>
      </c>
      <c r="S72" s="62" t="s">
        <v>1475</v>
      </c>
      <c r="T72" s="79" t="s">
        <v>1574</v>
      </c>
    </row>
    <row r="73" spans="1:20" x14ac:dyDescent="0.2">
      <c r="A73" s="62" t="s">
        <v>1480</v>
      </c>
      <c r="B73" s="62" t="s">
        <v>1543</v>
      </c>
      <c r="C73" s="2" t="s">
        <v>504</v>
      </c>
      <c r="D73" s="4" t="s">
        <v>953</v>
      </c>
      <c r="E73" s="70">
        <v>0.79104477611940294</v>
      </c>
      <c r="F73" s="70">
        <v>0.68421052631578949</v>
      </c>
      <c r="G73" s="70">
        <v>0.74137931034482762</v>
      </c>
      <c r="H73" s="6"/>
      <c r="I73" s="63"/>
      <c r="J73" s="63"/>
      <c r="L73" s="2">
        <v>73.887820426000673</v>
      </c>
      <c r="M73" s="69">
        <v>1511.2427010727351</v>
      </c>
      <c r="N73" s="2" t="s">
        <v>1030</v>
      </c>
      <c r="P73" s="2">
        <v>26.112179573999327</v>
      </c>
      <c r="Q73" s="3">
        <v>27.454486934048802</v>
      </c>
      <c r="R73" s="2" t="s">
        <v>3</v>
      </c>
      <c r="S73" s="62" t="s">
        <v>1480</v>
      </c>
      <c r="T73" s="79" t="s">
        <v>1574</v>
      </c>
    </row>
    <row r="74" spans="1:20" x14ac:dyDescent="0.2">
      <c r="A74" s="62" t="s">
        <v>1451</v>
      </c>
      <c r="B74" s="62" t="s">
        <v>1543</v>
      </c>
      <c r="C74" s="2" t="s">
        <v>529</v>
      </c>
      <c r="D74" s="4" t="s">
        <v>953</v>
      </c>
      <c r="E74" s="70">
        <v>0.84375</v>
      </c>
      <c r="F74" s="70">
        <v>0.66666666666666674</v>
      </c>
      <c r="G74" s="70">
        <v>0.85294117647058831</v>
      </c>
      <c r="H74" s="6"/>
      <c r="I74" s="63"/>
      <c r="J74" s="63"/>
      <c r="L74" s="2">
        <v>78.778594771241842</v>
      </c>
      <c r="M74" s="69">
        <v>1611.2747089087466</v>
      </c>
      <c r="N74" s="2" t="s">
        <v>1030</v>
      </c>
      <c r="P74" s="2">
        <v>21.221405228758158</v>
      </c>
      <c r="Q74" s="3">
        <v>22.312300316563025</v>
      </c>
      <c r="R74" s="2" t="s">
        <v>4</v>
      </c>
      <c r="S74" s="62" t="s">
        <v>1451</v>
      </c>
      <c r="T74" s="79" t="s">
        <v>1575</v>
      </c>
    </row>
    <row r="75" spans="1:20" x14ac:dyDescent="0.2">
      <c r="A75" s="80" t="s">
        <v>1518</v>
      </c>
      <c r="B75" s="62" t="e">
        <v>#N/A</v>
      </c>
      <c r="C75" s="2" t="s">
        <v>1006</v>
      </c>
      <c r="D75" s="4" t="s">
        <v>953</v>
      </c>
      <c r="E75" s="70">
        <v>0.84444444444444444</v>
      </c>
      <c r="F75" s="70">
        <v>0.89230769230769225</v>
      </c>
      <c r="G75" s="70">
        <v>0.82456140350877194</v>
      </c>
      <c r="H75" s="6"/>
      <c r="I75" s="63"/>
      <c r="J75" s="63"/>
      <c r="L75" s="2">
        <v>85.377118008696968</v>
      </c>
      <c r="M75" s="69">
        <v>1746.235654068171</v>
      </c>
      <c r="N75" s="2" t="s">
        <v>1030</v>
      </c>
      <c r="P75" s="2">
        <v>14.622881991303032</v>
      </c>
      <c r="Q75" s="3">
        <v>15.374577270758198</v>
      </c>
      <c r="R75" s="2" t="s">
        <v>4</v>
      </c>
      <c r="S75" s="80" t="s">
        <v>1518</v>
      </c>
      <c r="T75" s="79" t="s">
        <v>1575</v>
      </c>
    </row>
    <row r="76" spans="1:20" x14ac:dyDescent="0.2">
      <c r="A76" s="62" t="s">
        <v>1261</v>
      </c>
      <c r="B76" s="62" t="s">
        <v>1543</v>
      </c>
      <c r="C76" s="2" t="s">
        <v>542</v>
      </c>
      <c r="D76" s="4" t="s">
        <v>953</v>
      </c>
      <c r="E76" s="70">
        <v>0.84615384615384615</v>
      </c>
      <c r="F76" s="70">
        <v>0.9107142857142857</v>
      </c>
      <c r="G76" s="70">
        <v>0.91044776119402981</v>
      </c>
      <c r="H76" s="6"/>
      <c r="I76" s="63"/>
      <c r="J76" s="63"/>
      <c r="L76" s="2">
        <v>88.910529768738726</v>
      </c>
      <c r="M76" s="69">
        <v>1818.5052473713811</v>
      </c>
      <c r="N76" s="2" t="s">
        <v>1030</v>
      </c>
      <c r="P76" s="2">
        <v>11.089470231261274</v>
      </c>
      <c r="Q76" s="3">
        <v>11.659529021960363</v>
      </c>
      <c r="R76" s="2" t="s">
        <v>4</v>
      </c>
      <c r="S76" s="62" t="s">
        <v>1261</v>
      </c>
      <c r="T76" s="79" t="s">
        <v>1575</v>
      </c>
    </row>
    <row r="77" spans="1:20" x14ac:dyDescent="0.2">
      <c r="A77" s="62" t="s">
        <v>1476</v>
      </c>
      <c r="B77" s="62" t="s">
        <v>1543</v>
      </c>
      <c r="C77" s="2" t="s">
        <v>503</v>
      </c>
      <c r="D77" s="4" t="s">
        <v>953</v>
      </c>
      <c r="E77" s="70">
        <v>0.92307692307692302</v>
      </c>
      <c r="F77" s="70">
        <v>0.91111111111111109</v>
      </c>
      <c r="G77" s="70">
        <v>0.83333333333333326</v>
      </c>
      <c r="H77" s="6"/>
      <c r="I77" s="63"/>
      <c r="J77" s="63"/>
      <c r="L77" s="2">
        <v>88.917378917378912</v>
      </c>
      <c r="M77" s="69">
        <v>1818.6453344091549</v>
      </c>
      <c r="N77" s="2" t="s">
        <v>1030</v>
      </c>
      <c r="P77" s="2">
        <v>11.082621082621088</v>
      </c>
      <c r="Q77" s="3">
        <v>11.65232779000964</v>
      </c>
      <c r="R77" s="2" t="s">
        <v>4</v>
      </c>
      <c r="S77" s="62" t="s">
        <v>1476</v>
      </c>
      <c r="T77" s="79" t="s">
        <v>1575</v>
      </c>
    </row>
  </sheetData>
  <conditionalFormatting sqref="C1:C1048576">
    <cfRule type="duplicateValues" dxfId="9" priority="3"/>
  </conditionalFormatting>
  <conditionalFormatting sqref="A2:B2">
    <cfRule type="duplicateValues" dxfId="8" priority="2"/>
  </conditionalFormatting>
  <conditionalFormatting sqref="S2">
    <cfRule type="duplicateValues" dxfId="0" priority="1"/>
  </conditionalFormatting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3EFFD-81DB-4132-84D4-1F4F2A5F3F7C}">
  <dimension ref="A1:W83"/>
  <sheetViews>
    <sheetView topLeftCell="M1" workbookViewId="0">
      <selection activeCell="V1" sqref="V1:V1048576"/>
    </sheetView>
  </sheetViews>
  <sheetFormatPr baseColWidth="10" defaultColWidth="9.1640625" defaultRowHeight="15" x14ac:dyDescent="0.2"/>
  <cols>
    <col min="1" max="1" width="9.33203125" style="3" bestFit="1" customWidth="1"/>
    <col min="2" max="2" width="9.33203125" style="3" customWidth="1"/>
    <col min="3" max="3" width="17.6640625" style="3" bestFit="1" customWidth="1"/>
    <col min="4" max="4" width="1.5" style="3" bestFit="1" customWidth="1"/>
    <col min="5" max="10" width="13.1640625" style="3" bestFit="1" customWidth="1"/>
    <col min="11" max="13" width="13.5" style="11" customWidth="1"/>
    <col min="14" max="14" width="14.5" style="11" bestFit="1" customWidth="1"/>
    <col min="15" max="16" width="14.5" bestFit="1" customWidth="1"/>
    <col min="17" max="17" width="1.5" style="20" customWidth="1"/>
    <col min="18" max="18" width="9.1640625" style="3"/>
    <col min="19" max="19" width="1.5" style="3" bestFit="1" customWidth="1"/>
    <col min="20" max="20" width="47.1640625" style="3" bestFit="1" customWidth="1"/>
    <col min="21" max="21" width="22.83203125" style="3" customWidth="1"/>
    <col min="22" max="22" width="9.33203125" style="3" bestFit="1" customWidth="1"/>
    <col min="23" max="23" width="67" style="3" customWidth="1"/>
    <col min="24" max="16384" width="9.1640625" style="3"/>
  </cols>
  <sheetData>
    <row r="1" spans="1:23" x14ac:dyDescent="0.2">
      <c r="A1" s="16" t="s">
        <v>992</v>
      </c>
      <c r="B1" s="16"/>
      <c r="C1" s="16" t="s">
        <v>992</v>
      </c>
      <c r="D1" s="4" t="s">
        <v>953</v>
      </c>
      <c r="E1" s="16" t="s">
        <v>1012</v>
      </c>
      <c r="F1" s="16" t="s">
        <v>1013</v>
      </c>
      <c r="G1" s="16" t="s">
        <v>1014</v>
      </c>
      <c r="H1" s="16" t="s">
        <v>1015</v>
      </c>
      <c r="I1" s="16" t="s">
        <v>1016</v>
      </c>
      <c r="J1" s="16" t="s">
        <v>1017</v>
      </c>
      <c r="K1" s="1" t="s">
        <v>1527</v>
      </c>
      <c r="L1" s="1" t="s">
        <v>1528</v>
      </c>
      <c r="M1" s="1" t="s">
        <v>1529</v>
      </c>
      <c r="N1" s="1" t="s">
        <v>1530</v>
      </c>
      <c r="O1" s="1" t="s">
        <v>1531</v>
      </c>
      <c r="P1" s="1" t="s">
        <v>1532</v>
      </c>
      <c r="R1" s="16" t="s">
        <v>1010</v>
      </c>
      <c r="S1" s="4" t="s">
        <v>953</v>
      </c>
      <c r="T1" s="1" t="s">
        <v>1018</v>
      </c>
      <c r="U1" s="16" t="s">
        <v>0</v>
      </c>
      <c r="V1" s="16" t="s">
        <v>992</v>
      </c>
    </row>
    <row r="2" spans="1:23" x14ac:dyDescent="0.2">
      <c r="A2" s="2" t="s">
        <v>1277</v>
      </c>
      <c r="B2" s="2" t="e">
        <v>#N/A</v>
      </c>
      <c r="C2" s="2" t="s">
        <v>1005</v>
      </c>
      <c r="D2" s="4" t="s">
        <v>953</v>
      </c>
      <c r="E2" s="2">
        <v>25</v>
      </c>
      <c r="F2" s="2">
        <v>25</v>
      </c>
      <c r="G2" s="2">
        <v>23</v>
      </c>
      <c r="H2" s="2">
        <v>32</v>
      </c>
      <c r="I2" s="2">
        <v>25</v>
      </c>
      <c r="J2" s="2">
        <v>30</v>
      </c>
      <c r="K2" s="6"/>
      <c r="L2" s="6"/>
      <c r="M2" s="6"/>
      <c r="N2" s="6"/>
      <c r="O2" s="63"/>
      <c r="P2" s="63"/>
      <c r="R2" s="2">
        <v>26.666666666666668</v>
      </c>
      <c r="S2" s="4" t="s">
        <v>953</v>
      </c>
      <c r="T2" s="21">
        <v>0.28469750889679718</v>
      </c>
      <c r="U2" s="2" t="s">
        <v>1029</v>
      </c>
      <c r="V2" s="2" t="s">
        <v>1277</v>
      </c>
      <c r="W2" s="3" t="str">
        <f>CONCATENATE("TO:0000207 (Plant height) = ", U2, " (between 25% and 74% compared to WT)")</f>
        <v>TO:0000207 (Plant height) = Short (between 25% and 74% compared to WT)</v>
      </c>
    </row>
    <row r="3" spans="1:23" x14ac:dyDescent="0.2">
      <c r="A3" s="2" t="s">
        <v>1474</v>
      </c>
      <c r="B3" s="2" t="s">
        <v>1543</v>
      </c>
      <c r="C3" s="2" t="s">
        <v>478</v>
      </c>
      <c r="D3" s="4" t="s">
        <v>953</v>
      </c>
      <c r="E3" s="2">
        <v>45</v>
      </c>
      <c r="F3" s="2">
        <v>52</v>
      </c>
      <c r="G3" s="2">
        <v>50</v>
      </c>
      <c r="H3" s="2">
        <v>50</v>
      </c>
      <c r="I3" s="2">
        <v>50</v>
      </c>
      <c r="J3" s="2">
        <v>47</v>
      </c>
      <c r="K3" s="6"/>
      <c r="L3" s="6"/>
      <c r="M3" s="6"/>
      <c r="N3" s="6"/>
      <c r="O3" s="63"/>
      <c r="P3" s="63"/>
      <c r="R3" s="2">
        <v>49</v>
      </c>
      <c r="S3" s="4" t="s">
        <v>953</v>
      </c>
      <c r="T3" s="21">
        <v>0.52313167259786475</v>
      </c>
      <c r="U3" s="2" t="s">
        <v>1029</v>
      </c>
      <c r="V3" s="2" t="s">
        <v>1474</v>
      </c>
      <c r="W3" s="3" t="str">
        <f>CONCATENATE("TO:0000207 (Plant height) = ", U3, " (between 25% and 74% compared to WT)")</f>
        <v>TO:0000207 (Plant height) = Short (between 25% and 74% compared to WT)</v>
      </c>
    </row>
    <row r="4" spans="1:23" x14ac:dyDescent="0.2">
      <c r="A4" s="2" t="s">
        <v>1477</v>
      </c>
      <c r="B4" s="2" t="s">
        <v>1543</v>
      </c>
      <c r="C4" s="2" t="s">
        <v>521</v>
      </c>
      <c r="D4" s="4" t="s">
        <v>953</v>
      </c>
      <c r="E4" s="2">
        <v>64</v>
      </c>
      <c r="F4" s="2">
        <v>64</v>
      </c>
      <c r="G4" s="2">
        <v>61</v>
      </c>
      <c r="H4" s="2">
        <v>62</v>
      </c>
      <c r="I4" s="2">
        <v>66</v>
      </c>
      <c r="J4" s="2">
        <v>61</v>
      </c>
      <c r="K4" s="6"/>
      <c r="L4" s="6"/>
      <c r="M4" s="6"/>
      <c r="N4" s="6"/>
      <c r="O4" s="63"/>
      <c r="P4" s="63"/>
      <c r="R4" s="2">
        <v>63</v>
      </c>
      <c r="S4" s="4" t="s">
        <v>953</v>
      </c>
      <c r="T4" s="21">
        <v>0.67259786476868333</v>
      </c>
      <c r="U4" s="2" t="s">
        <v>1029</v>
      </c>
      <c r="V4" s="2" t="s">
        <v>1477</v>
      </c>
      <c r="W4" s="3" t="str">
        <f>CONCATENATE("TO:0000207 (Plant height) = ", U4, " (between 25% and 74% compared to WT)")</f>
        <v>TO:0000207 (Plant height) = Short (between 25% and 74% compared to WT)</v>
      </c>
    </row>
    <row r="5" spans="1:23" x14ac:dyDescent="0.2">
      <c r="A5" s="2" t="s">
        <v>1475</v>
      </c>
      <c r="B5" s="2" t="s">
        <v>1543</v>
      </c>
      <c r="C5" s="2" t="s">
        <v>525</v>
      </c>
      <c r="D5" s="4" t="s">
        <v>953</v>
      </c>
      <c r="E5" s="2">
        <v>68</v>
      </c>
      <c r="F5" s="2">
        <v>60</v>
      </c>
      <c r="G5" s="2">
        <v>59</v>
      </c>
      <c r="H5" s="2">
        <v>74</v>
      </c>
      <c r="I5" s="2">
        <v>64</v>
      </c>
      <c r="J5" s="2">
        <v>61</v>
      </c>
      <c r="K5" s="6"/>
      <c r="L5" s="6"/>
      <c r="M5" s="6"/>
      <c r="N5" s="6"/>
      <c r="O5" s="63"/>
      <c r="P5" s="63"/>
      <c r="R5" s="2">
        <v>64.333333333333329</v>
      </c>
      <c r="S5" s="4" t="s">
        <v>953</v>
      </c>
      <c r="T5" s="21">
        <v>0.68683274021352303</v>
      </c>
      <c r="U5" s="2" t="s">
        <v>1029</v>
      </c>
      <c r="V5" s="2" t="s">
        <v>1475</v>
      </c>
      <c r="W5" s="3" t="str">
        <f>CONCATENATE("TO:0000207 (Plant height) = ", U5, " (between 25% and 74% compared to WT)")</f>
        <v>TO:0000207 (Plant height) = Short (between 25% and 74% compared to WT)</v>
      </c>
    </row>
    <row r="6" spans="1:23" x14ac:dyDescent="0.2">
      <c r="A6" s="2" t="s">
        <v>1482</v>
      </c>
      <c r="B6" s="2" t="s">
        <v>1543</v>
      </c>
      <c r="C6" s="2" t="s">
        <v>501</v>
      </c>
      <c r="D6" s="4" t="s">
        <v>953</v>
      </c>
      <c r="E6" s="2">
        <v>76</v>
      </c>
      <c r="F6" s="2">
        <v>71</v>
      </c>
      <c r="G6" s="2">
        <v>71</v>
      </c>
      <c r="H6" s="2">
        <v>71</v>
      </c>
      <c r="I6" s="2">
        <v>76</v>
      </c>
      <c r="J6" s="2">
        <v>74</v>
      </c>
      <c r="K6" s="6"/>
      <c r="L6" s="6"/>
      <c r="M6" s="6"/>
      <c r="N6" s="6"/>
      <c r="O6" s="63"/>
      <c r="P6" s="63"/>
      <c r="R6" s="2">
        <v>73.166666666666671</v>
      </c>
      <c r="S6" s="4" t="s">
        <v>953</v>
      </c>
      <c r="T6" s="21">
        <v>0.78113879003558717</v>
      </c>
      <c r="U6" s="2" t="s">
        <v>2</v>
      </c>
      <c r="V6" s="2" t="s">
        <v>1482</v>
      </c>
      <c r="W6" s="3" t="str">
        <f>CONCATENATE("TO:0000207 (Plant height) = ", U6, " (between 75% and 125% compared to WT)")</f>
        <v>TO:0000207 (Plant height) = Normal (between 75% and 125% compared to WT)</v>
      </c>
    </row>
    <row r="7" spans="1:23" x14ac:dyDescent="0.2">
      <c r="A7" s="2" t="s">
        <v>1460</v>
      </c>
      <c r="B7" s="2" t="s">
        <v>1543</v>
      </c>
      <c r="C7" s="2" t="s">
        <v>491</v>
      </c>
      <c r="D7" s="4" t="s">
        <v>953</v>
      </c>
      <c r="E7" s="2">
        <v>78</v>
      </c>
      <c r="F7" s="2">
        <v>64</v>
      </c>
      <c r="G7" s="2">
        <v>60</v>
      </c>
      <c r="H7" s="2">
        <v>84</v>
      </c>
      <c r="I7" s="2">
        <v>84</v>
      </c>
      <c r="J7" s="2">
        <v>78</v>
      </c>
      <c r="K7" s="6"/>
      <c r="L7" s="6"/>
      <c r="M7" s="6"/>
      <c r="N7" s="6"/>
      <c r="O7" s="63"/>
      <c r="P7" s="63"/>
      <c r="R7" s="2">
        <v>74.666666666666671</v>
      </c>
      <c r="S7" s="4" t="s">
        <v>953</v>
      </c>
      <c r="T7" s="21">
        <v>0.79715302491103202</v>
      </c>
      <c r="U7" s="2" t="s">
        <v>2</v>
      </c>
      <c r="V7" s="2" t="s">
        <v>1460</v>
      </c>
      <c r="W7" s="3" t="str">
        <f t="shared" ref="W7:W70" si="0">CONCATENATE("TO:0000207 (Plant height) = ", U7, " (between 75% and 125% compared to WT)")</f>
        <v>TO:0000207 (Plant height) = Normal (between 75% and 125% compared to WT)</v>
      </c>
    </row>
    <row r="8" spans="1:23" x14ac:dyDescent="0.2">
      <c r="A8" s="2" t="s">
        <v>1479</v>
      </c>
      <c r="B8" s="2" t="s">
        <v>1543</v>
      </c>
      <c r="C8" s="2" t="s">
        <v>475</v>
      </c>
      <c r="D8" s="4" t="s">
        <v>953</v>
      </c>
      <c r="E8" s="2">
        <v>85</v>
      </c>
      <c r="F8" s="2">
        <v>80</v>
      </c>
      <c r="G8" s="2">
        <v>80</v>
      </c>
      <c r="H8" s="2">
        <v>60</v>
      </c>
      <c r="I8" s="2">
        <v>83</v>
      </c>
      <c r="J8" s="2">
        <v>60</v>
      </c>
      <c r="K8" s="6"/>
      <c r="L8" s="6"/>
      <c r="M8" s="6"/>
      <c r="N8" s="6"/>
      <c r="O8" s="63"/>
      <c r="P8" s="63"/>
      <c r="R8" s="2">
        <v>74.666666666666671</v>
      </c>
      <c r="S8" s="4" t="s">
        <v>953</v>
      </c>
      <c r="T8" s="21">
        <v>0.79715302491103202</v>
      </c>
      <c r="U8" s="2" t="s">
        <v>2</v>
      </c>
      <c r="V8" s="2" t="s">
        <v>1479</v>
      </c>
      <c r="W8" s="3" t="str">
        <f t="shared" si="0"/>
        <v>TO:0000207 (Plant height) = Normal (between 75% and 125% compared to WT)</v>
      </c>
    </row>
    <row r="9" spans="1:23" x14ac:dyDescent="0.2">
      <c r="A9" s="2" t="s">
        <v>1478</v>
      </c>
      <c r="B9" s="2" t="s">
        <v>1543</v>
      </c>
      <c r="C9" s="2" t="s">
        <v>502</v>
      </c>
      <c r="D9" s="4" t="s">
        <v>953</v>
      </c>
      <c r="E9" s="2">
        <v>74</v>
      </c>
      <c r="F9" s="2">
        <v>79</v>
      </c>
      <c r="G9" s="2">
        <v>78</v>
      </c>
      <c r="H9" s="2">
        <v>80</v>
      </c>
      <c r="I9" s="2">
        <v>76</v>
      </c>
      <c r="J9" s="2"/>
      <c r="K9" s="6"/>
      <c r="L9" s="6"/>
      <c r="M9" s="6"/>
      <c r="N9" s="6"/>
      <c r="O9" s="63"/>
      <c r="P9" s="63"/>
      <c r="R9" s="2">
        <v>77.400000000000006</v>
      </c>
      <c r="S9" s="4" t="s">
        <v>953</v>
      </c>
      <c r="T9" s="21">
        <v>0.82633451957295379</v>
      </c>
      <c r="U9" s="2" t="s">
        <v>2</v>
      </c>
      <c r="V9" s="2" t="s">
        <v>1478</v>
      </c>
      <c r="W9" s="3" t="str">
        <f t="shared" si="0"/>
        <v>TO:0000207 (Plant height) = Normal (between 75% and 125% compared to WT)</v>
      </c>
    </row>
    <row r="10" spans="1:23" x14ac:dyDescent="0.2">
      <c r="A10" s="2" t="s">
        <v>1455</v>
      </c>
      <c r="B10" s="2" t="s">
        <v>1543</v>
      </c>
      <c r="C10" s="2" t="s">
        <v>496</v>
      </c>
      <c r="D10" s="4" t="s">
        <v>953</v>
      </c>
      <c r="E10" s="2">
        <v>81</v>
      </c>
      <c r="F10" s="2">
        <v>84</v>
      </c>
      <c r="G10" s="2">
        <v>74</v>
      </c>
      <c r="H10" s="2">
        <v>79</v>
      </c>
      <c r="I10" s="2">
        <v>75</v>
      </c>
      <c r="J10" s="2">
        <v>77</v>
      </c>
      <c r="K10" s="6"/>
      <c r="L10" s="6"/>
      <c r="M10" s="6"/>
      <c r="N10" s="6"/>
      <c r="O10" s="63"/>
      <c r="P10" s="63"/>
      <c r="R10" s="2">
        <v>78.333333333333329</v>
      </c>
      <c r="S10" s="4" t="s">
        <v>953</v>
      </c>
      <c r="T10" s="21">
        <v>0.8362989323843415</v>
      </c>
      <c r="U10" s="2" t="s">
        <v>2</v>
      </c>
      <c r="V10" s="2" t="s">
        <v>1455</v>
      </c>
      <c r="W10" s="3" t="str">
        <f t="shared" si="0"/>
        <v>TO:0000207 (Plant height) = Normal (between 75% and 125% compared to WT)</v>
      </c>
    </row>
    <row r="11" spans="1:23" x14ac:dyDescent="0.2">
      <c r="A11" s="2" t="s">
        <v>1476</v>
      </c>
      <c r="B11" s="2" t="s">
        <v>1543</v>
      </c>
      <c r="C11" s="2" t="s">
        <v>503</v>
      </c>
      <c r="D11" s="4" t="s">
        <v>953</v>
      </c>
      <c r="E11" s="2">
        <v>86</v>
      </c>
      <c r="F11" s="2">
        <v>75</v>
      </c>
      <c r="G11" s="2">
        <v>82</v>
      </c>
      <c r="H11" s="2">
        <v>74</v>
      </c>
      <c r="I11" s="2">
        <v>77</v>
      </c>
      <c r="J11" s="2">
        <v>78</v>
      </c>
      <c r="K11" s="6"/>
      <c r="L11" s="6"/>
      <c r="M11" s="6"/>
      <c r="N11" s="6"/>
      <c r="O11" s="63"/>
      <c r="P11" s="63"/>
      <c r="R11" s="2">
        <v>78.666666666666671</v>
      </c>
      <c r="S11" s="4" t="s">
        <v>953</v>
      </c>
      <c r="T11" s="21">
        <v>0.83985765124555156</v>
      </c>
      <c r="U11" s="2" t="s">
        <v>2</v>
      </c>
      <c r="V11" s="2" t="s">
        <v>1476</v>
      </c>
      <c r="W11" s="3" t="str">
        <f t="shared" si="0"/>
        <v>TO:0000207 (Plant height) = Normal (between 75% and 125% compared to WT)</v>
      </c>
    </row>
    <row r="12" spans="1:23" x14ac:dyDescent="0.2">
      <c r="A12" s="2" t="s">
        <v>1454</v>
      </c>
      <c r="B12" s="2" t="s">
        <v>1543</v>
      </c>
      <c r="C12" s="2" t="s">
        <v>484</v>
      </c>
      <c r="D12" s="4" t="s">
        <v>953</v>
      </c>
      <c r="E12" s="2">
        <v>82</v>
      </c>
      <c r="F12" s="2">
        <v>83</v>
      </c>
      <c r="G12" s="2">
        <v>72</v>
      </c>
      <c r="H12" s="2">
        <v>80</v>
      </c>
      <c r="I12" s="2">
        <v>76</v>
      </c>
      <c r="J12" s="2">
        <v>83</v>
      </c>
      <c r="K12" s="6"/>
      <c r="L12" s="6"/>
      <c r="M12" s="6"/>
      <c r="N12" s="6"/>
      <c r="O12" s="63"/>
      <c r="P12" s="63"/>
      <c r="R12" s="2">
        <v>79.333333333333329</v>
      </c>
      <c r="S12" s="4" t="s">
        <v>953</v>
      </c>
      <c r="T12" s="21">
        <v>0.84697508896797147</v>
      </c>
      <c r="U12" s="2" t="s">
        <v>2</v>
      </c>
      <c r="V12" s="2" t="s">
        <v>1454</v>
      </c>
      <c r="W12" s="3" t="str">
        <f t="shared" si="0"/>
        <v>TO:0000207 (Plant height) = Normal (between 75% and 125% compared to WT)</v>
      </c>
    </row>
    <row r="13" spans="1:23" x14ac:dyDescent="0.2">
      <c r="A13" s="2" t="s">
        <v>1463</v>
      </c>
      <c r="B13" s="2" t="s">
        <v>1543</v>
      </c>
      <c r="C13" s="2" t="s">
        <v>499</v>
      </c>
      <c r="D13" s="4" t="s">
        <v>953</v>
      </c>
      <c r="E13" s="2">
        <v>80</v>
      </c>
      <c r="F13" s="2">
        <v>85</v>
      </c>
      <c r="G13" s="2">
        <v>85</v>
      </c>
      <c r="H13" s="2">
        <v>78</v>
      </c>
      <c r="I13" s="2">
        <v>75</v>
      </c>
      <c r="J13" s="2">
        <v>82</v>
      </c>
      <c r="K13" s="6"/>
      <c r="L13" s="6"/>
      <c r="M13" s="6"/>
      <c r="N13" s="6"/>
      <c r="O13" s="63"/>
      <c r="P13" s="63"/>
      <c r="R13" s="2">
        <v>80.833333333333329</v>
      </c>
      <c r="S13" s="4" t="s">
        <v>953</v>
      </c>
      <c r="T13" s="21">
        <v>0.86298932384341631</v>
      </c>
      <c r="U13" s="2" t="s">
        <v>2</v>
      </c>
      <c r="V13" s="2" t="s">
        <v>1463</v>
      </c>
      <c r="W13" s="3" t="str">
        <f t="shared" si="0"/>
        <v>TO:0000207 (Plant height) = Normal (between 75% and 125% compared to WT)</v>
      </c>
    </row>
    <row r="14" spans="1:23" x14ac:dyDescent="0.2">
      <c r="A14" s="2" t="s">
        <v>1495</v>
      </c>
      <c r="B14" s="2" t="s">
        <v>1543</v>
      </c>
      <c r="C14" s="2" t="s">
        <v>534</v>
      </c>
      <c r="D14" s="4" t="s">
        <v>953</v>
      </c>
      <c r="E14" s="2">
        <v>73</v>
      </c>
      <c r="F14" s="2">
        <v>63</v>
      </c>
      <c r="G14" s="2">
        <v>69</v>
      </c>
      <c r="H14" s="2">
        <v>98</v>
      </c>
      <c r="I14" s="2">
        <v>96</v>
      </c>
      <c r="J14" s="2">
        <v>86</v>
      </c>
      <c r="K14" s="6"/>
      <c r="L14" s="6"/>
      <c r="M14" s="6"/>
      <c r="N14" s="6"/>
      <c r="O14" s="63"/>
      <c r="P14" s="63"/>
      <c r="R14" s="2">
        <v>80.833333333333329</v>
      </c>
      <c r="S14" s="4" t="s">
        <v>953</v>
      </c>
      <c r="T14" s="21">
        <v>0.86298932384341631</v>
      </c>
      <c r="U14" s="2" t="s">
        <v>2</v>
      </c>
      <c r="V14" s="2" t="s">
        <v>1495</v>
      </c>
      <c r="W14" s="3" t="str">
        <f t="shared" si="0"/>
        <v>TO:0000207 (Plant height) = Normal (between 75% and 125% compared to WT)</v>
      </c>
    </row>
    <row r="15" spans="1:23" x14ac:dyDescent="0.2">
      <c r="A15" s="2" t="s">
        <v>1510</v>
      </c>
      <c r="B15" s="2" t="s">
        <v>1543</v>
      </c>
      <c r="C15" s="2" t="s">
        <v>511</v>
      </c>
      <c r="D15" s="4" t="s">
        <v>953</v>
      </c>
      <c r="E15" s="2">
        <v>98</v>
      </c>
      <c r="F15" s="2">
        <v>96</v>
      </c>
      <c r="G15" s="2">
        <v>85</v>
      </c>
      <c r="H15" s="2">
        <v>76</v>
      </c>
      <c r="I15" s="2">
        <v>80</v>
      </c>
      <c r="J15" s="2">
        <v>51</v>
      </c>
      <c r="K15" s="6"/>
      <c r="L15" s="6"/>
      <c r="M15" s="6"/>
      <c r="N15" s="6"/>
      <c r="O15" s="63"/>
      <c r="P15" s="63"/>
      <c r="R15" s="2">
        <v>81</v>
      </c>
      <c r="S15" s="4" t="s">
        <v>953</v>
      </c>
      <c r="T15" s="21">
        <v>0.86476868327402134</v>
      </c>
      <c r="U15" s="2" t="s">
        <v>2</v>
      </c>
      <c r="V15" s="2" t="s">
        <v>1510</v>
      </c>
      <c r="W15" s="3" t="str">
        <f t="shared" si="0"/>
        <v>TO:0000207 (Plant height) = Normal (between 75% and 125% compared to WT)</v>
      </c>
    </row>
    <row r="16" spans="1:23" x14ac:dyDescent="0.2">
      <c r="A16" s="68" t="s">
        <v>1484</v>
      </c>
      <c r="B16" s="2" t="s">
        <v>1543</v>
      </c>
      <c r="C16" s="2" t="s">
        <v>515</v>
      </c>
      <c r="D16" s="4" t="s">
        <v>953</v>
      </c>
      <c r="E16" s="2">
        <v>80</v>
      </c>
      <c r="F16" s="2">
        <v>80</v>
      </c>
      <c r="G16" s="2">
        <v>77</v>
      </c>
      <c r="H16" s="2">
        <v>84</v>
      </c>
      <c r="I16" s="2">
        <v>87</v>
      </c>
      <c r="J16" s="2">
        <v>84</v>
      </c>
      <c r="K16" s="6"/>
      <c r="L16" s="6"/>
      <c r="M16" s="6"/>
      <c r="N16" s="6"/>
      <c r="O16" s="63"/>
      <c r="P16" s="63"/>
      <c r="R16" s="2">
        <v>82</v>
      </c>
      <c r="S16" s="4" t="s">
        <v>953</v>
      </c>
      <c r="T16" s="21">
        <v>0.87544483985765131</v>
      </c>
      <c r="U16" s="2" t="s">
        <v>2</v>
      </c>
      <c r="V16" s="68" t="s">
        <v>1484</v>
      </c>
      <c r="W16" s="3" t="str">
        <f t="shared" si="0"/>
        <v>TO:0000207 (Plant height) = Normal (between 75% and 125% compared to WT)</v>
      </c>
    </row>
    <row r="17" spans="1:23" x14ac:dyDescent="0.2">
      <c r="A17" s="68" t="s">
        <v>1508</v>
      </c>
      <c r="B17" s="2" t="s">
        <v>1543</v>
      </c>
      <c r="C17" s="2" t="s">
        <v>535</v>
      </c>
      <c r="D17" s="4" t="s">
        <v>953</v>
      </c>
      <c r="E17" s="2">
        <v>84</v>
      </c>
      <c r="F17" s="2">
        <v>80</v>
      </c>
      <c r="G17" s="2">
        <v>86</v>
      </c>
      <c r="H17" s="2">
        <v>84</v>
      </c>
      <c r="I17" s="2">
        <v>80</v>
      </c>
      <c r="J17" s="2">
        <v>84</v>
      </c>
      <c r="K17" s="6"/>
      <c r="L17" s="6"/>
      <c r="M17" s="6"/>
      <c r="N17" s="6"/>
      <c r="O17" s="63"/>
      <c r="P17" s="63"/>
      <c r="R17" s="2">
        <v>83</v>
      </c>
      <c r="S17" s="4" t="s">
        <v>953</v>
      </c>
      <c r="T17" s="21">
        <v>0.88612099644128106</v>
      </c>
      <c r="U17" s="2" t="s">
        <v>2</v>
      </c>
      <c r="V17" s="68" t="s">
        <v>1508</v>
      </c>
      <c r="W17" s="3" t="str">
        <f t="shared" si="0"/>
        <v>TO:0000207 (Plant height) = Normal (between 75% and 125% compared to WT)</v>
      </c>
    </row>
    <row r="18" spans="1:23" x14ac:dyDescent="0.2">
      <c r="A18" s="66" t="s">
        <v>1518</v>
      </c>
      <c r="B18" s="2" t="e">
        <v>#N/A</v>
      </c>
      <c r="C18" s="2" t="s">
        <v>1006</v>
      </c>
      <c r="D18" s="4" t="s">
        <v>953</v>
      </c>
      <c r="E18" s="2">
        <v>83</v>
      </c>
      <c r="F18" s="2">
        <v>84</v>
      </c>
      <c r="G18" s="2">
        <v>84</v>
      </c>
      <c r="H18" s="2">
        <v>81</v>
      </c>
      <c r="I18" s="2">
        <v>84</v>
      </c>
      <c r="J18" s="2">
        <v>85</v>
      </c>
      <c r="K18" s="6"/>
      <c r="L18" s="6"/>
      <c r="M18" s="6"/>
      <c r="N18" s="6"/>
      <c r="O18" s="63"/>
      <c r="P18" s="63"/>
      <c r="R18" s="2">
        <v>83.5</v>
      </c>
      <c r="S18" s="4" t="s">
        <v>953</v>
      </c>
      <c r="T18" s="21">
        <v>0.89145907473309605</v>
      </c>
      <c r="U18" s="2" t="s">
        <v>2</v>
      </c>
      <c r="V18" s="66" t="s">
        <v>1518</v>
      </c>
      <c r="W18" s="3" t="str">
        <f t="shared" si="0"/>
        <v>TO:0000207 (Plant height) = Normal (between 75% and 125% compared to WT)</v>
      </c>
    </row>
    <row r="19" spans="1:23" x14ac:dyDescent="0.2">
      <c r="A19" s="68" t="s">
        <v>1505</v>
      </c>
      <c r="B19" s="2" t="s">
        <v>1543</v>
      </c>
      <c r="C19" s="2" t="s">
        <v>513</v>
      </c>
      <c r="D19" s="4" t="s">
        <v>953</v>
      </c>
      <c r="E19" s="2">
        <v>88</v>
      </c>
      <c r="F19" s="2">
        <v>85</v>
      </c>
      <c r="G19" s="2">
        <v>88</v>
      </c>
      <c r="H19" s="2">
        <v>80</v>
      </c>
      <c r="I19" s="2">
        <v>81</v>
      </c>
      <c r="J19" s="2">
        <v>81</v>
      </c>
      <c r="K19" s="6"/>
      <c r="L19" s="6"/>
      <c r="M19" s="6"/>
      <c r="N19" s="6"/>
      <c r="O19" s="63"/>
      <c r="P19" s="63"/>
      <c r="R19" s="2">
        <v>83.833333333333329</v>
      </c>
      <c r="S19" s="4" t="s">
        <v>953</v>
      </c>
      <c r="T19" s="21">
        <v>0.89501779359430589</v>
      </c>
      <c r="U19" s="2" t="s">
        <v>2</v>
      </c>
      <c r="V19" s="68" t="s">
        <v>1505</v>
      </c>
      <c r="W19" s="3" t="str">
        <f t="shared" si="0"/>
        <v>TO:0000207 (Plant height) = Normal (between 75% and 125% compared to WT)</v>
      </c>
    </row>
    <row r="20" spans="1:23" x14ac:dyDescent="0.2">
      <c r="A20" s="68" t="s">
        <v>1451</v>
      </c>
      <c r="B20" s="2" t="s">
        <v>1543</v>
      </c>
      <c r="C20" s="2" t="s">
        <v>529</v>
      </c>
      <c r="D20" s="4" t="s">
        <v>953</v>
      </c>
      <c r="E20" s="2">
        <v>81</v>
      </c>
      <c r="F20" s="2">
        <v>84</v>
      </c>
      <c r="G20" s="2">
        <v>86</v>
      </c>
      <c r="H20" s="2">
        <v>82</v>
      </c>
      <c r="I20" s="2">
        <v>85</v>
      </c>
      <c r="J20" s="2">
        <v>86</v>
      </c>
      <c r="K20" s="6"/>
      <c r="L20" s="6"/>
      <c r="M20" s="6"/>
      <c r="N20" s="6"/>
      <c r="O20" s="63"/>
      <c r="P20" s="63"/>
      <c r="R20" s="2">
        <v>84</v>
      </c>
      <c r="S20" s="4" t="s">
        <v>953</v>
      </c>
      <c r="T20" s="21">
        <v>0.89679715302491103</v>
      </c>
      <c r="U20" s="2" t="s">
        <v>2</v>
      </c>
      <c r="V20" s="68" t="s">
        <v>1451</v>
      </c>
      <c r="W20" s="3" t="str">
        <f t="shared" si="0"/>
        <v>TO:0000207 (Plant height) = Normal (between 75% and 125% compared to WT)</v>
      </c>
    </row>
    <row r="21" spans="1:23" x14ac:dyDescent="0.2">
      <c r="A21" s="2" t="s">
        <v>1483</v>
      </c>
      <c r="B21" s="2" t="s">
        <v>1543</v>
      </c>
      <c r="C21" s="2" t="s">
        <v>518</v>
      </c>
      <c r="D21" s="4" t="s">
        <v>953</v>
      </c>
      <c r="E21" s="2">
        <v>83</v>
      </c>
      <c r="F21" s="2">
        <v>86</v>
      </c>
      <c r="G21" s="2">
        <v>88</v>
      </c>
      <c r="H21" s="2">
        <v>74</v>
      </c>
      <c r="I21" s="2">
        <v>84</v>
      </c>
      <c r="J21" s="2">
        <v>90</v>
      </c>
      <c r="K21" s="6"/>
      <c r="L21" s="6"/>
      <c r="M21" s="6"/>
      <c r="N21" s="6"/>
      <c r="O21" s="63"/>
      <c r="P21" s="63"/>
      <c r="R21" s="2">
        <v>84.166666666666671</v>
      </c>
      <c r="S21" s="4" t="s">
        <v>953</v>
      </c>
      <c r="T21" s="21">
        <v>0.89857651245551606</v>
      </c>
      <c r="U21" s="2" t="s">
        <v>2</v>
      </c>
      <c r="V21" s="2" t="s">
        <v>1483</v>
      </c>
      <c r="W21" s="3" t="str">
        <f t="shared" si="0"/>
        <v>TO:0000207 (Plant height) = Normal (between 75% and 125% compared to WT)</v>
      </c>
    </row>
    <row r="22" spans="1:23" x14ac:dyDescent="0.2">
      <c r="A22" s="2" t="s">
        <v>1452</v>
      </c>
      <c r="B22" s="2" t="s">
        <v>1543</v>
      </c>
      <c r="C22" s="2" t="s">
        <v>1004</v>
      </c>
      <c r="D22" s="4" t="s">
        <v>953</v>
      </c>
      <c r="E22" s="2">
        <v>78</v>
      </c>
      <c r="F22" s="2">
        <v>79</v>
      </c>
      <c r="G22" s="2">
        <v>81</v>
      </c>
      <c r="H22" s="2">
        <v>100</v>
      </c>
      <c r="I22" s="2">
        <v>88</v>
      </c>
      <c r="J22" s="2">
        <v>80</v>
      </c>
      <c r="K22" s="6"/>
      <c r="L22" s="6"/>
      <c r="M22" s="6"/>
      <c r="N22" s="6"/>
      <c r="O22" s="63"/>
      <c r="P22" s="63"/>
      <c r="R22" s="2">
        <v>84.333333333333329</v>
      </c>
      <c r="S22" s="4" t="s">
        <v>953</v>
      </c>
      <c r="T22" s="21">
        <v>0.90035587188612087</v>
      </c>
      <c r="U22" s="2" t="s">
        <v>2</v>
      </c>
      <c r="V22" s="2" t="s">
        <v>1452</v>
      </c>
      <c r="W22" s="3" t="str">
        <f t="shared" si="0"/>
        <v>TO:0000207 (Plant height) = Normal (between 75% and 125% compared to WT)</v>
      </c>
    </row>
    <row r="23" spans="1:23" x14ac:dyDescent="0.2">
      <c r="A23" s="2" t="s">
        <v>1502</v>
      </c>
      <c r="B23" s="2" t="s">
        <v>1543</v>
      </c>
      <c r="C23" s="2" t="s">
        <v>510</v>
      </c>
      <c r="D23" s="4" t="s">
        <v>953</v>
      </c>
      <c r="E23" s="2">
        <v>89</v>
      </c>
      <c r="F23" s="2">
        <v>86</v>
      </c>
      <c r="G23" s="2">
        <v>82</v>
      </c>
      <c r="H23" s="2">
        <v>75</v>
      </c>
      <c r="I23" s="2">
        <v>90</v>
      </c>
      <c r="J23" s="2">
        <v>87</v>
      </c>
      <c r="K23" s="6"/>
      <c r="L23" s="6"/>
      <c r="M23" s="6"/>
      <c r="N23" s="6"/>
      <c r="O23" s="63"/>
      <c r="P23" s="63"/>
      <c r="R23" s="2">
        <v>84.833333333333329</v>
      </c>
      <c r="S23" s="4" t="s">
        <v>953</v>
      </c>
      <c r="T23" s="21">
        <v>0.90569395017793586</v>
      </c>
      <c r="U23" s="2" t="s">
        <v>2</v>
      </c>
      <c r="V23" s="2" t="s">
        <v>1502</v>
      </c>
      <c r="W23" s="3" t="str">
        <f t="shared" si="0"/>
        <v>TO:0000207 (Plant height) = Normal (between 75% and 125% compared to WT)</v>
      </c>
    </row>
    <row r="24" spans="1:23" x14ac:dyDescent="0.2">
      <c r="A24" s="2" t="s">
        <v>1500</v>
      </c>
      <c r="B24" s="2" t="s">
        <v>1543</v>
      </c>
      <c r="C24" s="2" t="s">
        <v>474</v>
      </c>
      <c r="D24" s="4" t="s">
        <v>953</v>
      </c>
      <c r="E24" s="2">
        <v>78</v>
      </c>
      <c r="F24" s="2">
        <v>94</v>
      </c>
      <c r="G24" s="2">
        <v>87</v>
      </c>
      <c r="H24" s="2">
        <v>85</v>
      </c>
      <c r="I24" s="2">
        <v>70</v>
      </c>
      <c r="J24" s="2">
        <v>95</v>
      </c>
      <c r="K24" s="6"/>
      <c r="L24" s="6"/>
      <c r="M24" s="6"/>
      <c r="N24" s="6"/>
      <c r="O24" s="63"/>
      <c r="P24" s="63"/>
      <c r="R24" s="2">
        <v>84.833333333333329</v>
      </c>
      <c r="S24" s="4" t="s">
        <v>953</v>
      </c>
      <c r="T24" s="21">
        <v>0.90569395017793586</v>
      </c>
      <c r="U24" s="2" t="s">
        <v>2</v>
      </c>
      <c r="V24" s="2" t="s">
        <v>1500</v>
      </c>
      <c r="W24" s="3" t="str">
        <f t="shared" si="0"/>
        <v>TO:0000207 (Plant height) = Normal (between 75% and 125% compared to WT)</v>
      </c>
    </row>
    <row r="25" spans="1:23" x14ac:dyDescent="0.2">
      <c r="A25" s="2" t="s">
        <v>1291</v>
      </c>
      <c r="B25" s="2" t="s">
        <v>1543</v>
      </c>
      <c r="C25" s="2" t="s">
        <v>457</v>
      </c>
      <c r="D25" s="4" t="s">
        <v>953</v>
      </c>
      <c r="E25" s="2">
        <v>89</v>
      </c>
      <c r="F25" s="2">
        <v>88</v>
      </c>
      <c r="G25" s="2">
        <v>93</v>
      </c>
      <c r="H25" s="2">
        <v>92</v>
      </c>
      <c r="I25" s="2">
        <v>73</v>
      </c>
      <c r="J25" s="2">
        <v>75</v>
      </c>
      <c r="K25" s="6"/>
      <c r="L25" s="6"/>
      <c r="M25" s="6"/>
      <c r="N25" s="6"/>
      <c r="O25" s="63"/>
      <c r="P25" s="63"/>
      <c r="R25" s="2">
        <v>85</v>
      </c>
      <c r="S25" s="4" t="s">
        <v>953</v>
      </c>
      <c r="T25" s="21">
        <v>0.90747330960854089</v>
      </c>
      <c r="U25" s="2" t="s">
        <v>2</v>
      </c>
      <c r="V25" s="2" t="s">
        <v>1291</v>
      </c>
      <c r="W25" s="3" t="str">
        <f t="shared" si="0"/>
        <v>TO:0000207 (Plant height) = Normal (between 75% and 125% compared to WT)</v>
      </c>
    </row>
    <row r="26" spans="1:23" x14ac:dyDescent="0.2">
      <c r="A26" s="2" t="s">
        <v>1493</v>
      </c>
      <c r="B26" s="2" t="s">
        <v>1543</v>
      </c>
      <c r="C26" s="2" t="s">
        <v>512</v>
      </c>
      <c r="D26" s="4" t="s">
        <v>953</v>
      </c>
      <c r="E26" s="2">
        <v>75</v>
      </c>
      <c r="F26" s="2">
        <v>81</v>
      </c>
      <c r="G26" s="2">
        <v>82</v>
      </c>
      <c r="H26" s="2">
        <v>84</v>
      </c>
      <c r="I26" s="2">
        <v>97</v>
      </c>
      <c r="J26" s="2">
        <v>92</v>
      </c>
      <c r="K26" s="6"/>
      <c r="L26" s="6"/>
      <c r="M26" s="6"/>
      <c r="N26" s="6"/>
      <c r="O26" s="63"/>
      <c r="P26" s="63"/>
      <c r="R26" s="2">
        <v>85.166666666666671</v>
      </c>
      <c r="S26" s="4" t="s">
        <v>953</v>
      </c>
      <c r="T26" s="21">
        <v>0.90925266903914603</v>
      </c>
      <c r="U26" s="2" t="s">
        <v>2</v>
      </c>
      <c r="V26" s="2" t="s">
        <v>1493</v>
      </c>
      <c r="W26" s="3" t="str">
        <f t="shared" si="0"/>
        <v>TO:0000207 (Plant height) = Normal (between 75% and 125% compared to WT)</v>
      </c>
    </row>
    <row r="27" spans="1:23" x14ac:dyDescent="0.2">
      <c r="A27" s="2" t="s">
        <v>1466</v>
      </c>
      <c r="B27" s="2" t="s">
        <v>1543</v>
      </c>
      <c r="C27" s="2" t="s">
        <v>481</v>
      </c>
      <c r="D27" s="4" t="s">
        <v>953</v>
      </c>
      <c r="E27" s="2">
        <v>80</v>
      </c>
      <c r="F27" s="2">
        <v>87</v>
      </c>
      <c r="G27" s="2">
        <v>86</v>
      </c>
      <c r="H27" s="2">
        <v>87</v>
      </c>
      <c r="I27" s="2">
        <v>85</v>
      </c>
      <c r="J27" s="2">
        <v>87</v>
      </c>
      <c r="K27" s="6"/>
      <c r="L27" s="6"/>
      <c r="M27" s="6"/>
      <c r="N27" s="6"/>
      <c r="O27" s="63"/>
      <c r="P27" s="63"/>
      <c r="R27" s="2">
        <v>85.333333333333329</v>
      </c>
      <c r="S27" s="4" t="s">
        <v>953</v>
      </c>
      <c r="T27" s="21">
        <v>0.91103202846975062</v>
      </c>
      <c r="U27" s="2" t="s">
        <v>2</v>
      </c>
      <c r="V27" s="2" t="s">
        <v>1466</v>
      </c>
      <c r="W27" s="3" t="str">
        <f t="shared" si="0"/>
        <v>TO:0000207 (Plant height) = Normal (between 75% and 125% compared to WT)</v>
      </c>
    </row>
    <row r="28" spans="1:23" x14ac:dyDescent="0.2">
      <c r="A28" s="2" t="s">
        <v>1480</v>
      </c>
      <c r="B28" s="2" t="s">
        <v>1543</v>
      </c>
      <c r="C28" s="2" t="s">
        <v>504</v>
      </c>
      <c r="D28" s="4" t="s">
        <v>953</v>
      </c>
      <c r="E28" s="2">
        <v>80</v>
      </c>
      <c r="F28" s="2">
        <v>83</v>
      </c>
      <c r="G28" s="2">
        <v>84</v>
      </c>
      <c r="H28" s="2">
        <v>83</v>
      </c>
      <c r="I28" s="2">
        <v>97</v>
      </c>
      <c r="J28" s="2"/>
      <c r="K28" s="6"/>
      <c r="L28" s="6"/>
      <c r="M28" s="6"/>
      <c r="N28" s="6"/>
      <c r="O28" s="63"/>
      <c r="P28" s="63"/>
      <c r="R28" s="2">
        <v>85.4</v>
      </c>
      <c r="S28" s="4" t="s">
        <v>953</v>
      </c>
      <c r="T28" s="21">
        <v>0.91174377224199288</v>
      </c>
      <c r="U28" s="2" t="s">
        <v>2</v>
      </c>
      <c r="V28" s="2" t="s">
        <v>1480</v>
      </c>
      <c r="W28" s="3" t="str">
        <f t="shared" si="0"/>
        <v>TO:0000207 (Plant height) = Normal (between 75% and 125% compared to WT)</v>
      </c>
    </row>
    <row r="29" spans="1:23" x14ac:dyDescent="0.2">
      <c r="A29" s="2" t="s">
        <v>1487</v>
      </c>
      <c r="B29" s="2" t="s">
        <v>1543</v>
      </c>
      <c r="C29" s="2" t="s">
        <v>517</v>
      </c>
      <c r="D29" s="4" t="s">
        <v>953</v>
      </c>
      <c r="E29" s="2">
        <v>93</v>
      </c>
      <c r="F29" s="2">
        <v>92</v>
      </c>
      <c r="G29" s="2">
        <v>70</v>
      </c>
      <c r="H29" s="2">
        <v>98</v>
      </c>
      <c r="I29" s="2">
        <v>80</v>
      </c>
      <c r="J29" s="2">
        <v>80</v>
      </c>
      <c r="K29" s="6"/>
      <c r="L29" s="6"/>
      <c r="M29" s="6"/>
      <c r="N29" s="6"/>
      <c r="O29" s="63"/>
      <c r="P29" s="63"/>
      <c r="R29" s="2">
        <v>85.5</v>
      </c>
      <c r="S29" s="4" t="s">
        <v>953</v>
      </c>
      <c r="T29" s="21">
        <v>0.91281138790035588</v>
      </c>
      <c r="U29" s="2" t="s">
        <v>2</v>
      </c>
      <c r="V29" s="2" t="s">
        <v>1487</v>
      </c>
      <c r="W29" s="3" t="str">
        <f t="shared" si="0"/>
        <v>TO:0000207 (Plant height) = Normal (between 75% and 125% compared to WT)</v>
      </c>
    </row>
    <row r="30" spans="1:23" x14ac:dyDescent="0.2">
      <c r="A30" s="2" t="s">
        <v>1464</v>
      </c>
      <c r="B30" s="2" t="s">
        <v>1543</v>
      </c>
      <c r="C30" s="2" t="s">
        <v>487</v>
      </c>
      <c r="D30" s="4" t="s">
        <v>953</v>
      </c>
      <c r="E30" s="2">
        <v>85</v>
      </c>
      <c r="F30" s="2">
        <v>87</v>
      </c>
      <c r="G30" s="2">
        <v>84</v>
      </c>
      <c r="H30" s="2">
        <v>84</v>
      </c>
      <c r="I30" s="2">
        <v>90</v>
      </c>
      <c r="J30" s="2">
        <v>88</v>
      </c>
      <c r="K30" s="6"/>
      <c r="L30" s="6"/>
      <c r="M30" s="6"/>
      <c r="N30" s="6"/>
      <c r="O30" s="63"/>
      <c r="P30" s="63"/>
      <c r="R30" s="2">
        <v>86.333333333333329</v>
      </c>
      <c r="S30" s="4" t="s">
        <v>953</v>
      </c>
      <c r="T30" s="21">
        <v>0.92170818505338059</v>
      </c>
      <c r="U30" s="2" t="s">
        <v>2</v>
      </c>
      <c r="V30" s="2" t="s">
        <v>1464</v>
      </c>
      <c r="W30" s="3" t="str">
        <f t="shared" si="0"/>
        <v>TO:0000207 (Plant height) = Normal (between 75% and 125% compared to WT)</v>
      </c>
    </row>
    <row r="31" spans="1:23" x14ac:dyDescent="0.2">
      <c r="A31" s="2" t="s">
        <v>1459</v>
      </c>
      <c r="B31" s="2" t="s">
        <v>1543</v>
      </c>
      <c r="C31" s="2" t="s">
        <v>489</v>
      </c>
      <c r="D31" s="4" t="s">
        <v>953</v>
      </c>
      <c r="E31" s="2">
        <v>77</v>
      </c>
      <c r="F31" s="2">
        <v>87</v>
      </c>
      <c r="G31" s="2">
        <v>90</v>
      </c>
      <c r="H31" s="2">
        <v>88</v>
      </c>
      <c r="I31" s="2">
        <v>90</v>
      </c>
      <c r="J31" s="2">
        <v>86</v>
      </c>
      <c r="K31" s="6"/>
      <c r="L31" s="6"/>
      <c r="M31" s="6"/>
      <c r="N31" s="6"/>
      <c r="O31" s="63"/>
      <c r="P31" s="63"/>
      <c r="R31" s="2">
        <v>86.333333333333329</v>
      </c>
      <c r="S31" s="4" t="s">
        <v>953</v>
      </c>
      <c r="T31" s="21">
        <v>0.92170818505338059</v>
      </c>
      <c r="U31" s="2" t="s">
        <v>2</v>
      </c>
      <c r="V31" s="2" t="s">
        <v>1459</v>
      </c>
      <c r="W31" s="3" t="str">
        <f t="shared" si="0"/>
        <v>TO:0000207 (Plant height) = Normal (between 75% and 125% compared to WT)</v>
      </c>
    </row>
    <row r="32" spans="1:23" x14ac:dyDescent="0.2">
      <c r="A32" s="2" t="s">
        <v>1489</v>
      </c>
      <c r="B32" s="2" t="s">
        <v>1543</v>
      </c>
      <c r="C32" s="2" t="s">
        <v>516</v>
      </c>
      <c r="D32" s="4" t="s">
        <v>953</v>
      </c>
      <c r="E32" s="2">
        <v>88</v>
      </c>
      <c r="F32" s="2">
        <v>85</v>
      </c>
      <c r="G32" s="2">
        <v>84</v>
      </c>
      <c r="H32" s="2">
        <v>79</v>
      </c>
      <c r="I32" s="2">
        <v>86</v>
      </c>
      <c r="J32" s="2">
        <v>96</v>
      </c>
      <c r="K32" s="6"/>
      <c r="L32" s="6"/>
      <c r="M32" s="6"/>
      <c r="N32" s="6"/>
      <c r="O32" s="63"/>
      <c r="P32" s="63"/>
      <c r="R32" s="2">
        <v>86.333333333333329</v>
      </c>
      <c r="S32" s="4" t="s">
        <v>953</v>
      </c>
      <c r="T32" s="21">
        <v>0.92170818505338059</v>
      </c>
      <c r="U32" s="2" t="s">
        <v>2</v>
      </c>
      <c r="V32" s="2" t="s">
        <v>1489</v>
      </c>
      <c r="W32" s="3" t="str">
        <f t="shared" si="0"/>
        <v>TO:0000207 (Plant height) = Normal (between 75% and 125% compared to WT)</v>
      </c>
    </row>
    <row r="33" spans="1:23" x14ac:dyDescent="0.2">
      <c r="A33" s="2" t="s">
        <v>1490</v>
      </c>
      <c r="B33" s="2" t="s">
        <v>1543</v>
      </c>
      <c r="C33" s="2" t="s">
        <v>498</v>
      </c>
      <c r="D33" s="4" t="s">
        <v>953</v>
      </c>
      <c r="E33" s="2">
        <v>81</v>
      </c>
      <c r="F33" s="2">
        <v>96</v>
      </c>
      <c r="G33" s="2">
        <v>81</v>
      </c>
      <c r="H33" s="2">
        <v>81</v>
      </c>
      <c r="I33" s="2">
        <v>93</v>
      </c>
      <c r="J33" s="2">
        <v>88</v>
      </c>
      <c r="K33" s="6"/>
      <c r="L33" s="6"/>
      <c r="M33" s="6"/>
      <c r="N33" s="6"/>
      <c r="O33" s="63"/>
      <c r="P33" s="63"/>
      <c r="R33" s="2">
        <v>86.666666666666671</v>
      </c>
      <c r="S33" s="4" t="s">
        <v>953</v>
      </c>
      <c r="T33" s="21">
        <v>0.92526690391459088</v>
      </c>
      <c r="U33" s="2" t="s">
        <v>2</v>
      </c>
      <c r="V33" s="2" t="s">
        <v>1490</v>
      </c>
      <c r="W33" s="3" t="str">
        <f t="shared" si="0"/>
        <v>TO:0000207 (Plant height) = Normal (between 75% and 125% compared to WT)</v>
      </c>
    </row>
    <row r="34" spans="1:23" x14ac:dyDescent="0.2">
      <c r="A34" s="2" t="s">
        <v>1507</v>
      </c>
      <c r="B34" s="2" t="s">
        <v>1543</v>
      </c>
      <c r="C34" s="2" t="s">
        <v>505</v>
      </c>
      <c r="D34" s="4" t="s">
        <v>953</v>
      </c>
      <c r="E34" s="2">
        <v>87</v>
      </c>
      <c r="F34" s="2">
        <v>90</v>
      </c>
      <c r="G34" s="2">
        <v>83</v>
      </c>
      <c r="H34" s="2">
        <v>84</v>
      </c>
      <c r="I34" s="2">
        <v>93</v>
      </c>
      <c r="J34" s="2">
        <v>85</v>
      </c>
      <c r="K34" s="6"/>
      <c r="L34" s="6"/>
      <c r="M34" s="6"/>
      <c r="N34" s="6"/>
      <c r="O34" s="63"/>
      <c r="P34" s="63"/>
      <c r="R34" s="2">
        <v>87</v>
      </c>
      <c r="S34" s="4" t="s">
        <v>953</v>
      </c>
      <c r="T34" s="21">
        <v>0.92882562277580061</v>
      </c>
      <c r="U34" s="2" t="s">
        <v>2</v>
      </c>
      <c r="V34" s="2" t="s">
        <v>1507</v>
      </c>
      <c r="W34" s="3" t="str">
        <f t="shared" si="0"/>
        <v>TO:0000207 (Plant height) = Normal (between 75% and 125% compared to WT)</v>
      </c>
    </row>
    <row r="35" spans="1:23" x14ac:dyDescent="0.2">
      <c r="A35" s="2" t="s">
        <v>1497</v>
      </c>
      <c r="B35" s="2" t="s">
        <v>1543</v>
      </c>
      <c r="C35" s="2" t="s">
        <v>473</v>
      </c>
      <c r="D35" s="4" t="s">
        <v>953</v>
      </c>
      <c r="E35" s="2">
        <v>91</v>
      </c>
      <c r="F35" s="2">
        <v>83</v>
      </c>
      <c r="G35" s="2">
        <v>92</v>
      </c>
      <c r="H35" s="2">
        <v>83</v>
      </c>
      <c r="I35" s="2"/>
      <c r="J35" s="2"/>
      <c r="K35" s="6"/>
      <c r="L35" s="6"/>
      <c r="M35" s="6"/>
      <c r="N35" s="6"/>
      <c r="O35" s="63"/>
      <c r="P35" s="63"/>
      <c r="R35" s="2">
        <v>87.25</v>
      </c>
      <c r="S35" s="4" t="s">
        <v>953</v>
      </c>
      <c r="T35" s="21">
        <v>0.93149466192170816</v>
      </c>
      <c r="U35" s="2" t="s">
        <v>2</v>
      </c>
      <c r="V35" s="2" t="s">
        <v>1497</v>
      </c>
      <c r="W35" s="3" t="str">
        <f t="shared" si="0"/>
        <v>TO:0000207 (Plant height) = Normal (between 75% and 125% compared to WT)</v>
      </c>
    </row>
    <row r="36" spans="1:23" x14ac:dyDescent="0.2">
      <c r="A36" s="2" t="s">
        <v>1512</v>
      </c>
      <c r="B36" s="2" t="s">
        <v>1543</v>
      </c>
      <c r="C36" s="2" t="s">
        <v>509</v>
      </c>
      <c r="D36" s="4" t="s">
        <v>953</v>
      </c>
      <c r="E36" s="2">
        <v>88</v>
      </c>
      <c r="F36" s="2">
        <v>89</v>
      </c>
      <c r="G36" s="2">
        <v>83</v>
      </c>
      <c r="H36" s="2">
        <v>85</v>
      </c>
      <c r="I36" s="2">
        <v>91</v>
      </c>
      <c r="J36" s="2">
        <v>89</v>
      </c>
      <c r="K36" s="6"/>
      <c r="L36" s="6"/>
      <c r="M36" s="6"/>
      <c r="N36" s="6"/>
      <c r="O36" s="63"/>
      <c r="P36" s="63"/>
      <c r="R36" s="2">
        <v>87.5</v>
      </c>
      <c r="S36" s="4" t="s">
        <v>953</v>
      </c>
      <c r="T36" s="21">
        <v>0.93416370106761559</v>
      </c>
      <c r="U36" s="2" t="s">
        <v>2</v>
      </c>
      <c r="V36" s="2" t="s">
        <v>1512</v>
      </c>
      <c r="W36" s="3" t="str">
        <f t="shared" si="0"/>
        <v>TO:0000207 (Plant height) = Normal (between 75% and 125% compared to WT)</v>
      </c>
    </row>
    <row r="37" spans="1:23" x14ac:dyDescent="0.2">
      <c r="A37" s="2" t="s">
        <v>1458</v>
      </c>
      <c r="B37" s="2" t="s">
        <v>1543</v>
      </c>
      <c r="C37" s="2" t="s">
        <v>486</v>
      </c>
      <c r="D37" s="4" t="s">
        <v>953</v>
      </c>
      <c r="E37" s="2">
        <v>84</v>
      </c>
      <c r="F37" s="2">
        <v>92</v>
      </c>
      <c r="G37" s="2">
        <v>84</v>
      </c>
      <c r="H37" s="2">
        <v>91</v>
      </c>
      <c r="I37" s="2"/>
      <c r="J37" s="2"/>
      <c r="K37" s="6"/>
      <c r="L37" s="6"/>
      <c r="M37" s="6"/>
      <c r="N37" s="6"/>
      <c r="O37" s="63"/>
      <c r="P37" s="63"/>
      <c r="R37" s="2">
        <v>87.75</v>
      </c>
      <c r="S37" s="4" t="s">
        <v>953</v>
      </c>
      <c r="T37" s="21">
        <v>0.93683274021352303</v>
      </c>
      <c r="U37" s="2" t="s">
        <v>2</v>
      </c>
      <c r="V37" s="2" t="s">
        <v>1458</v>
      </c>
      <c r="W37" s="3" t="str">
        <f t="shared" si="0"/>
        <v>TO:0000207 (Plant height) = Normal (between 75% and 125% compared to WT)</v>
      </c>
    </row>
    <row r="38" spans="1:23" x14ac:dyDescent="0.2">
      <c r="A38" s="2" t="s">
        <v>1467</v>
      </c>
      <c r="B38" s="2" t="s">
        <v>1543</v>
      </c>
      <c r="C38" s="2" t="s">
        <v>495</v>
      </c>
      <c r="D38" s="4" t="s">
        <v>953</v>
      </c>
      <c r="E38" s="2">
        <v>83</v>
      </c>
      <c r="F38" s="2">
        <v>85</v>
      </c>
      <c r="G38" s="2">
        <v>95</v>
      </c>
      <c r="H38" s="2">
        <v>87</v>
      </c>
      <c r="I38" s="2">
        <v>90</v>
      </c>
      <c r="J38" s="2">
        <v>88</v>
      </c>
      <c r="K38" s="6"/>
      <c r="L38" s="6"/>
      <c r="M38" s="6"/>
      <c r="N38" s="6"/>
      <c r="O38" s="63"/>
      <c r="P38" s="63"/>
      <c r="R38" s="2">
        <v>88</v>
      </c>
      <c r="S38" s="4" t="s">
        <v>953</v>
      </c>
      <c r="T38" s="21">
        <v>0.93950177935943058</v>
      </c>
      <c r="U38" s="2" t="s">
        <v>2</v>
      </c>
      <c r="V38" s="2" t="s">
        <v>1467</v>
      </c>
      <c r="W38" s="3" t="str">
        <f t="shared" si="0"/>
        <v>TO:0000207 (Plant height) = Normal (between 75% and 125% compared to WT)</v>
      </c>
    </row>
    <row r="39" spans="1:23" x14ac:dyDescent="0.2">
      <c r="A39" s="2" t="s">
        <v>1515</v>
      </c>
      <c r="B39" s="2" t="s">
        <v>1543</v>
      </c>
      <c r="C39" s="2" t="s">
        <v>999</v>
      </c>
      <c r="D39" s="4" t="s">
        <v>953</v>
      </c>
      <c r="E39" s="2">
        <v>91</v>
      </c>
      <c r="F39" s="2">
        <v>87</v>
      </c>
      <c r="G39" s="2">
        <v>86</v>
      </c>
      <c r="H39" s="2">
        <v>87</v>
      </c>
      <c r="I39" s="2">
        <v>92</v>
      </c>
      <c r="J39" s="2">
        <v>86</v>
      </c>
      <c r="K39" s="6"/>
      <c r="L39" s="6"/>
      <c r="M39" s="6"/>
      <c r="N39" s="6"/>
      <c r="O39" s="63"/>
      <c r="P39" s="63"/>
      <c r="R39" s="2">
        <v>88.166666666666671</v>
      </c>
      <c r="S39" s="4" t="s">
        <v>953</v>
      </c>
      <c r="T39" s="21">
        <v>0.94128113879003561</v>
      </c>
      <c r="U39" s="2" t="s">
        <v>2</v>
      </c>
      <c r="V39" s="2" t="s">
        <v>1515</v>
      </c>
      <c r="W39" s="3" t="str">
        <f t="shared" si="0"/>
        <v>TO:0000207 (Plant height) = Normal (between 75% and 125% compared to WT)</v>
      </c>
    </row>
    <row r="40" spans="1:23" x14ac:dyDescent="0.2">
      <c r="A40" s="2" t="s">
        <v>1473</v>
      </c>
      <c r="B40" s="2" t="s">
        <v>1543</v>
      </c>
      <c r="C40" s="2" t="s">
        <v>490</v>
      </c>
      <c r="D40" s="4" t="s">
        <v>953</v>
      </c>
      <c r="E40" s="2">
        <v>89</v>
      </c>
      <c r="F40" s="2">
        <v>85</v>
      </c>
      <c r="G40" s="2">
        <v>82</v>
      </c>
      <c r="H40" s="2">
        <v>90</v>
      </c>
      <c r="I40" s="2">
        <v>93</v>
      </c>
      <c r="J40" s="2">
        <v>91</v>
      </c>
      <c r="K40" s="6"/>
      <c r="L40" s="6"/>
      <c r="M40" s="6"/>
      <c r="N40" s="6"/>
      <c r="O40" s="63"/>
      <c r="P40" s="63"/>
      <c r="R40" s="2">
        <v>88.333333333333329</v>
      </c>
      <c r="S40" s="4" t="s">
        <v>953</v>
      </c>
      <c r="T40" s="21">
        <v>0.94306049822064042</v>
      </c>
      <c r="U40" s="2" t="s">
        <v>2</v>
      </c>
      <c r="V40" s="2" t="s">
        <v>1473</v>
      </c>
      <c r="W40" s="3" t="str">
        <f t="shared" si="0"/>
        <v>TO:0000207 (Plant height) = Normal (between 75% and 125% compared to WT)</v>
      </c>
    </row>
    <row r="41" spans="1:23" x14ac:dyDescent="0.2">
      <c r="A41" s="2" t="s">
        <v>1485</v>
      </c>
      <c r="B41" s="2" t="s">
        <v>1543</v>
      </c>
      <c r="C41" s="2" t="s">
        <v>514</v>
      </c>
      <c r="D41" s="4" t="s">
        <v>953</v>
      </c>
      <c r="E41" s="2">
        <v>90</v>
      </c>
      <c r="F41" s="2">
        <v>88</v>
      </c>
      <c r="G41" s="2">
        <v>92</v>
      </c>
      <c r="H41" s="2">
        <v>87</v>
      </c>
      <c r="I41" s="2">
        <v>91</v>
      </c>
      <c r="J41" s="2">
        <v>84</v>
      </c>
      <c r="K41" s="6"/>
      <c r="L41" s="6"/>
      <c r="M41" s="6"/>
      <c r="N41" s="6"/>
      <c r="O41" s="63"/>
      <c r="P41" s="63"/>
      <c r="R41" s="2">
        <v>88.666666666666671</v>
      </c>
      <c r="S41" s="4" t="s">
        <v>953</v>
      </c>
      <c r="T41" s="21">
        <v>0.94661921708185059</v>
      </c>
      <c r="U41" s="2" t="s">
        <v>2</v>
      </c>
      <c r="V41" s="2" t="s">
        <v>1485</v>
      </c>
      <c r="W41" s="3" t="str">
        <f t="shared" si="0"/>
        <v>TO:0000207 (Plant height) = Normal (between 75% and 125% compared to WT)</v>
      </c>
    </row>
    <row r="42" spans="1:23" x14ac:dyDescent="0.2">
      <c r="A42" s="2" t="s">
        <v>1462</v>
      </c>
      <c r="B42" s="2" t="s">
        <v>1543</v>
      </c>
      <c r="C42" s="2" t="s">
        <v>494</v>
      </c>
      <c r="D42" s="4" t="s">
        <v>953</v>
      </c>
      <c r="E42" s="2">
        <v>91</v>
      </c>
      <c r="F42" s="2">
        <v>88</v>
      </c>
      <c r="G42" s="2">
        <v>95</v>
      </c>
      <c r="H42" s="2">
        <v>81</v>
      </c>
      <c r="I42" s="2">
        <v>89</v>
      </c>
      <c r="J42" s="2">
        <v>89</v>
      </c>
      <c r="K42" s="6"/>
      <c r="L42" s="6"/>
      <c r="M42" s="6"/>
      <c r="N42" s="6"/>
      <c r="O42" s="63"/>
      <c r="P42" s="63"/>
      <c r="R42" s="2">
        <v>88.833333333333329</v>
      </c>
      <c r="S42" s="4" t="s">
        <v>953</v>
      </c>
      <c r="T42" s="21">
        <v>0.9483985765124554</v>
      </c>
      <c r="U42" s="2" t="s">
        <v>2</v>
      </c>
      <c r="V42" s="2" t="s">
        <v>1462</v>
      </c>
      <c r="W42" s="3" t="str">
        <f t="shared" si="0"/>
        <v>TO:0000207 (Plant height) = Normal (between 75% and 125% compared to WT)</v>
      </c>
    </row>
    <row r="43" spans="1:23" x14ac:dyDescent="0.2">
      <c r="A43" s="2" t="s">
        <v>1494</v>
      </c>
      <c r="B43" s="2" t="s">
        <v>1543</v>
      </c>
      <c r="C43" s="2" t="s">
        <v>1001</v>
      </c>
      <c r="D43" s="4" t="s">
        <v>953</v>
      </c>
      <c r="E43" s="2">
        <v>86</v>
      </c>
      <c r="F43" s="2">
        <v>92</v>
      </c>
      <c r="G43" s="2">
        <v>94</v>
      </c>
      <c r="H43" s="2">
        <v>87</v>
      </c>
      <c r="I43" s="2">
        <v>89</v>
      </c>
      <c r="J43" s="2">
        <v>86</v>
      </c>
      <c r="K43" s="6"/>
      <c r="L43" s="6"/>
      <c r="M43" s="6"/>
      <c r="N43" s="6"/>
      <c r="O43" s="63"/>
      <c r="P43" s="63"/>
      <c r="R43" s="2">
        <v>89</v>
      </c>
      <c r="S43" s="4" t="s">
        <v>953</v>
      </c>
      <c r="T43" s="21">
        <v>0.95017793594306044</v>
      </c>
      <c r="U43" s="2" t="s">
        <v>2</v>
      </c>
      <c r="V43" s="2" t="s">
        <v>1494</v>
      </c>
      <c r="W43" s="3" t="str">
        <f t="shared" si="0"/>
        <v>TO:0000207 (Plant height) = Normal (between 75% and 125% compared to WT)</v>
      </c>
    </row>
    <row r="44" spans="1:23" x14ac:dyDescent="0.2">
      <c r="A44" s="2" t="s">
        <v>1481</v>
      </c>
      <c r="B44" s="2" t="s">
        <v>1543</v>
      </c>
      <c r="C44" s="2" t="s">
        <v>467</v>
      </c>
      <c r="D44" s="4" t="s">
        <v>953</v>
      </c>
      <c r="E44" s="2">
        <v>78</v>
      </c>
      <c r="F44" s="2">
        <v>89</v>
      </c>
      <c r="G44" s="2">
        <v>87</v>
      </c>
      <c r="H44" s="2">
        <v>91</v>
      </c>
      <c r="I44" s="2">
        <v>94</v>
      </c>
      <c r="J44" s="2">
        <v>95</v>
      </c>
      <c r="K44" s="6"/>
      <c r="L44" s="6"/>
      <c r="M44" s="6"/>
      <c r="N44" s="6"/>
      <c r="O44" s="63"/>
      <c r="P44" s="63"/>
      <c r="R44" s="2">
        <v>89</v>
      </c>
      <c r="S44" s="4" t="s">
        <v>953</v>
      </c>
      <c r="T44" s="21">
        <v>0.95017793594306044</v>
      </c>
      <c r="U44" s="2" t="s">
        <v>2</v>
      </c>
      <c r="V44" s="2" t="s">
        <v>1481</v>
      </c>
      <c r="W44" s="3" t="str">
        <f t="shared" si="0"/>
        <v>TO:0000207 (Plant height) = Normal (between 75% and 125% compared to WT)</v>
      </c>
    </row>
    <row r="45" spans="1:23" x14ac:dyDescent="0.2">
      <c r="A45" s="2" t="s">
        <v>1486</v>
      </c>
      <c r="B45" s="2" t="s">
        <v>1543</v>
      </c>
      <c r="C45" s="2" t="s">
        <v>476</v>
      </c>
      <c r="D45" s="4" t="s">
        <v>953</v>
      </c>
      <c r="E45" s="2">
        <v>87</v>
      </c>
      <c r="F45" s="2">
        <v>91</v>
      </c>
      <c r="G45" s="2">
        <v>86</v>
      </c>
      <c r="H45" s="2">
        <v>88</v>
      </c>
      <c r="I45" s="2">
        <v>92</v>
      </c>
      <c r="J45" s="2">
        <v>91</v>
      </c>
      <c r="K45" s="6"/>
      <c r="L45" s="6"/>
      <c r="M45" s="6"/>
      <c r="N45" s="6"/>
      <c r="O45" s="63"/>
      <c r="P45" s="63"/>
      <c r="R45" s="2">
        <v>89.166666666666671</v>
      </c>
      <c r="S45" s="4" t="s">
        <v>953</v>
      </c>
      <c r="T45" s="21">
        <v>0.95195729537366558</v>
      </c>
      <c r="U45" s="2" t="s">
        <v>2</v>
      </c>
      <c r="V45" s="2" t="s">
        <v>1486</v>
      </c>
      <c r="W45" s="3" t="str">
        <f t="shared" si="0"/>
        <v>TO:0000207 (Plant height) = Normal (between 75% and 125% compared to WT)</v>
      </c>
    </row>
    <row r="46" spans="1:23" x14ac:dyDescent="0.2">
      <c r="A46" s="2" t="s">
        <v>1506</v>
      </c>
      <c r="B46" s="2" t="s">
        <v>1543</v>
      </c>
      <c r="C46" s="2" t="s">
        <v>462</v>
      </c>
      <c r="D46" s="4" t="s">
        <v>953</v>
      </c>
      <c r="E46" s="2">
        <v>84</v>
      </c>
      <c r="F46" s="2">
        <v>95</v>
      </c>
      <c r="G46" s="2">
        <v>86</v>
      </c>
      <c r="H46" s="2">
        <v>98</v>
      </c>
      <c r="I46" s="2">
        <v>90</v>
      </c>
      <c r="J46" s="2">
        <v>83</v>
      </c>
      <c r="K46" s="6"/>
      <c r="L46" s="6"/>
      <c r="M46" s="6"/>
      <c r="N46" s="6"/>
      <c r="O46" s="63"/>
      <c r="P46" s="63"/>
      <c r="R46" s="2">
        <v>89.333333333333329</v>
      </c>
      <c r="S46" s="4" t="s">
        <v>953</v>
      </c>
      <c r="T46" s="21">
        <v>0.95373665480427017</v>
      </c>
      <c r="U46" s="2" t="s">
        <v>2</v>
      </c>
      <c r="V46" s="2" t="s">
        <v>1506</v>
      </c>
      <c r="W46" s="3" t="str">
        <f t="shared" si="0"/>
        <v>TO:0000207 (Plant height) = Normal (between 75% and 125% compared to WT)</v>
      </c>
    </row>
    <row r="47" spans="1:23" x14ac:dyDescent="0.2">
      <c r="A47" s="2" t="s">
        <v>1470</v>
      </c>
      <c r="B47" s="2" t="s">
        <v>1543</v>
      </c>
      <c r="C47" s="2" t="s">
        <v>480</v>
      </c>
      <c r="D47" s="4" t="s">
        <v>953</v>
      </c>
      <c r="E47" s="2">
        <v>89</v>
      </c>
      <c r="F47" s="2">
        <v>91</v>
      </c>
      <c r="G47" s="2">
        <v>86</v>
      </c>
      <c r="H47" s="2">
        <v>85</v>
      </c>
      <c r="I47" s="2">
        <v>94</v>
      </c>
      <c r="J47" s="2">
        <v>92</v>
      </c>
      <c r="K47" s="6"/>
      <c r="L47" s="6"/>
      <c r="M47" s="6"/>
      <c r="N47" s="6"/>
      <c r="O47" s="63"/>
      <c r="P47" s="63"/>
      <c r="R47" s="2">
        <v>89.5</v>
      </c>
      <c r="S47" s="4" t="s">
        <v>953</v>
      </c>
      <c r="T47" s="21">
        <v>0.95551601423487542</v>
      </c>
      <c r="U47" s="2" t="s">
        <v>2</v>
      </c>
      <c r="V47" s="2" t="s">
        <v>1470</v>
      </c>
      <c r="W47" s="3" t="str">
        <f t="shared" si="0"/>
        <v>TO:0000207 (Plant height) = Normal (between 75% and 125% compared to WT)</v>
      </c>
    </row>
    <row r="48" spans="1:23" x14ac:dyDescent="0.2">
      <c r="A48" s="2" t="s">
        <v>403</v>
      </c>
      <c r="B48" s="2" t="s">
        <v>1543</v>
      </c>
      <c r="C48" s="2" t="s">
        <v>1000</v>
      </c>
      <c r="D48" s="4" t="s">
        <v>953</v>
      </c>
      <c r="E48" s="2">
        <v>93</v>
      </c>
      <c r="F48" s="2">
        <v>87</v>
      </c>
      <c r="G48" s="2">
        <v>95</v>
      </c>
      <c r="H48" s="2">
        <v>87</v>
      </c>
      <c r="I48" s="2">
        <v>89</v>
      </c>
      <c r="J48" s="2">
        <v>87</v>
      </c>
      <c r="K48" s="6"/>
      <c r="L48" s="6"/>
      <c r="M48" s="6"/>
      <c r="N48" s="6"/>
      <c r="O48" s="63"/>
      <c r="P48" s="63"/>
      <c r="R48" s="2">
        <v>89.666666666666671</v>
      </c>
      <c r="S48" s="4" t="s">
        <v>953</v>
      </c>
      <c r="T48" s="21">
        <v>0.95729537366548045</v>
      </c>
      <c r="U48" s="2" t="s">
        <v>2</v>
      </c>
      <c r="V48" s="2" t="s">
        <v>403</v>
      </c>
      <c r="W48" s="3" t="str">
        <f t="shared" si="0"/>
        <v>TO:0000207 (Plant height) = Normal (between 75% and 125% compared to WT)</v>
      </c>
    </row>
    <row r="49" spans="1:23" x14ac:dyDescent="0.2">
      <c r="A49" s="2" t="s">
        <v>1491</v>
      </c>
      <c r="B49" s="2" t="s">
        <v>1543</v>
      </c>
      <c r="C49" s="2" t="s">
        <v>519</v>
      </c>
      <c r="D49" s="4" t="s">
        <v>953</v>
      </c>
      <c r="E49" s="2">
        <v>91</v>
      </c>
      <c r="F49" s="2">
        <v>92</v>
      </c>
      <c r="G49" s="2">
        <v>97</v>
      </c>
      <c r="H49" s="2">
        <v>92</v>
      </c>
      <c r="I49" s="2">
        <v>77</v>
      </c>
      <c r="J49" s="2"/>
      <c r="K49" s="6"/>
      <c r="L49" s="6"/>
      <c r="M49" s="6"/>
      <c r="N49" s="6"/>
      <c r="O49" s="63"/>
      <c r="P49" s="63"/>
      <c r="R49" s="2">
        <v>89.8</v>
      </c>
      <c r="S49" s="4" t="s">
        <v>953</v>
      </c>
      <c r="T49" s="21">
        <v>0.95871886120996441</v>
      </c>
      <c r="U49" s="2" t="s">
        <v>2</v>
      </c>
      <c r="V49" s="2" t="s">
        <v>1491</v>
      </c>
      <c r="W49" s="3" t="str">
        <f t="shared" si="0"/>
        <v>TO:0000207 (Plant height) = Normal (between 75% and 125% compared to WT)</v>
      </c>
    </row>
    <row r="50" spans="1:23" x14ac:dyDescent="0.2">
      <c r="A50" s="2" t="s">
        <v>1513</v>
      </c>
      <c r="B50" s="2" t="s">
        <v>1543</v>
      </c>
      <c r="C50" s="2" t="s">
        <v>468</v>
      </c>
      <c r="D50" s="4" t="s">
        <v>953</v>
      </c>
      <c r="E50" s="2">
        <v>81</v>
      </c>
      <c r="F50" s="2">
        <v>97</v>
      </c>
      <c r="G50" s="2">
        <v>94</v>
      </c>
      <c r="H50" s="2">
        <v>86</v>
      </c>
      <c r="I50" s="2">
        <v>91</v>
      </c>
      <c r="J50" s="2">
        <v>91</v>
      </c>
      <c r="K50" s="6"/>
      <c r="L50" s="6"/>
      <c r="M50" s="6"/>
      <c r="N50" s="6"/>
      <c r="O50" s="63"/>
      <c r="P50" s="63"/>
      <c r="R50" s="2">
        <v>90</v>
      </c>
      <c r="S50" s="4" t="s">
        <v>953</v>
      </c>
      <c r="T50" s="21">
        <v>0.96085409252669041</v>
      </c>
      <c r="U50" s="2" t="s">
        <v>2</v>
      </c>
      <c r="V50" s="2" t="s">
        <v>1513</v>
      </c>
      <c r="W50" s="3" t="str">
        <f t="shared" si="0"/>
        <v>TO:0000207 (Plant height) = Normal (between 75% and 125% compared to WT)</v>
      </c>
    </row>
    <row r="51" spans="1:23" x14ac:dyDescent="0.2">
      <c r="A51" s="2" t="s">
        <v>1504</v>
      </c>
      <c r="B51" s="2" t="s">
        <v>1543</v>
      </c>
      <c r="C51" s="2" t="s">
        <v>469</v>
      </c>
      <c r="D51" s="4" t="s">
        <v>953</v>
      </c>
      <c r="E51" s="2">
        <v>89</v>
      </c>
      <c r="F51" s="2">
        <v>90</v>
      </c>
      <c r="G51" s="2">
        <v>83</v>
      </c>
      <c r="H51" s="2">
        <v>90</v>
      </c>
      <c r="I51" s="2">
        <v>94</v>
      </c>
      <c r="J51" s="2">
        <v>95</v>
      </c>
      <c r="K51" s="6"/>
      <c r="L51" s="6"/>
      <c r="M51" s="6"/>
      <c r="N51" s="6"/>
      <c r="O51" s="63"/>
      <c r="P51" s="63"/>
      <c r="R51" s="2">
        <v>90.166666666666671</v>
      </c>
      <c r="S51" s="4" t="s">
        <v>953</v>
      </c>
      <c r="T51" s="21">
        <v>0.96263345195729544</v>
      </c>
      <c r="U51" s="2" t="s">
        <v>2</v>
      </c>
      <c r="V51" s="2" t="s">
        <v>1504</v>
      </c>
      <c r="W51" s="3" t="str">
        <f t="shared" si="0"/>
        <v>TO:0000207 (Plant height) = Normal (between 75% and 125% compared to WT)</v>
      </c>
    </row>
    <row r="52" spans="1:23" x14ac:dyDescent="0.2">
      <c r="A52" s="2" t="s">
        <v>1498</v>
      </c>
      <c r="B52" s="2" t="s">
        <v>1543</v>
      </c>
      <c r="C52" s="2" t="s">
        <v>472</v>
      </c>
      <c r="D52" s="4" t="s">
        <v>953</v>
      </c>
      <c r="E52" s="2">
        <v>81</v>
      </c>
      <c r="F52" s="2">
        <v>93</v>
      </c>
      <c r="G52" s="2">
        <v>89</v>
      </c>
      <c r="H52" s="2">
        <v>91</v>
      </c>
      <c r="I52" s="2">
        <v>94</v>
      </c>
      <c r="J52" s="2">
        <v>93</v>
      </c>
      <c r="K52" s="6"/>
      <c r="L52" s="6"/>
      <c r="M52" s="6"/>
      <c r="N52" s="6"/>
      <c r="O52" s="63"/>
      <c r="P52" s="63"/>
      <c r="R52" s="2">
        <v>90.166666666666671</v>
      </c>
      <c r="S52" s="4" t="s">
        <v>953</v>
      </c>
      <c r="T52" s="21">
        <v>0.96263345195729544</v>
      </c>
      <c r="U52" s="2" t="s">
        <v>2</v>
      </c>
      <c r="V52" s="2" t="s">
        <v>1498</v>
      </c>
      <c r="W52" s="3" t="str">
        <f t="shared" si="0"/>
        <v>TO:0000207 (Plant height) = Normal (between 75% and 125% compared to WT)</v>
      </c>
    </row>
    <row r="53" spans="1:23" x14ac:dyDescent="0.2">
      <c r="A53" s="2" t="s">
        <v>1472</v>
      </c>
      <c r="B53" s="2" t="s">
        <v>1543</v>
      </c>
      <c r="C53" s="2" t="s">
        <v>500</v>
      </c>
      <c r="D53" s="4" t="s">
        <v>953</v>
      </c>
      <c r="E53" s="2">
        <v>94</v>
      </c>
      <c r="F53" s="2">
        <v>92</v>
      </c>
      <c r="G53" s="2">
        <v>87</v>
      </c>
      <c r="H53" s="2">
        <v>91</v>
      </c>
      <c r="I53" s="2">
        <v>87</v>
      </c>
      <c r="J53" s="2">
        <v>91</v>
      </c>
      <c r="K53" s="6"/>
      <c r="L53" s="6"/>
      <c r="M53" s="6"/>
      <c r="N53" s="6"/>
      <c r="O53" s="63"/>
      <c r="P53" s="63"/>
      <c r="R53" s="2">
        <v>90.333333333333329</v>
      </c>
      <c r="S53" s="4" t="s">
        <v>953</v>
      </c>
      <c r="T53" s="21">
        <v>0.96441281138790014</v>
      </c>
      <c r="U53" s="2" t="s">
        <v>2</v>
      </c>
      <c r="V53" s="2" t="s">
        <v>1472</v>
      </c>
      <c r="W53" s="3" t="str">
        <f t="shared" si="0"/>
        <v>TO:0000207 (Plant height) = Normal (between 75% and 125% compared to WT)</v>
      </c>
    </row>
    <row r="54" spans="1:23" x14ac:dyDescent="0.2">
      <c r="A54" s="2" t="s">
        <v>1244</v>
      </c>
      <c r="B54" s="2" t="s">
        <v>1543</v>
      </c>
      <c r="C54" s="2" t="s">
        <v>463</v>
      </c>
      <c r="D54" s="4" t="s">
        <v>953</v>
      </c>
      <c r="E54" s="2">
        <v>83</v>
      </c>
      <c r="F54" s="2">
        <v>95</v>
      </c>
      <c r="G54" s="2">
        <v>90</v>
      </c>
      <c r="H54" s="2">
        <v>93</v>
      </c>
      <c r="I54" s="2">
        <v>94</v>
      </c>
      <c r="J54" s="2">
        <v>87</v>
      </c>
      <c r="K54" s="6"/>
      <c r="L54" s="6"/>
      <c r="M54" s="6"/>
      <c r="N54" s="6"/>
      <c r="O54" s="63"/>
      <c r="P54" s="63"/>
      <c r="R54" s="2">
        <v>90.333333333333329</v>
      </c>
      <c r="S54" s="4" t="s">
        <v>953</v>
      </c>
      <c r="T54" s="21">
        <v>0.96441281138790014</v>
      </c>
      <c r="U54" s="2" t="s">
        <v>2</v>
      </c>
      <c r="V54" s="2" t="s">
        <v>1244</v>
      </c>
      <c r="W54" s="3" t="str">
        <f t="shared" si="0"/>
        <v>TO:0000207 (Plant height) = Normal (between 75% and 125% compared to WT)</v>
      </c>
    </row>
    <row r="55" spans="1:23" x14ac:dyDescent="0.2">
      <c r="A55" s="2" t="s">
        <v>1461</v>
      </c>
      <c r="B55" s="2" t="s">
        <v>1543</v>
      </c>
      <c r="C55" s="2" t="s">
        <v>493</v>
      </c>
      <c r="D55" s="4" t="s">
        <v>953</v>
      </c>
      <c r="E55" s="2">
        <v>90</v>
      </c>
      <c r="F55" s="2">
        <v>84</v>
      </c>
      <c r="G55" s="2">
        <v>85</v>
      </c>
      <c r="H55" s="2">
        <v>100</v>
      </c>
      <c r="I55" s="2">
        <v>90</v>
      </c>
      <c r="J55" s="2">
        <v>94</v>
      </c>
      <c r="K55" s="6"/>
      <c r="L55" s="6"/>
      <c r="M55" s="6"/>
      <c r="N55" s="6"/>
      <c r="O55" s="63"/>
      <c r="P55" s="63"/>
      <c r="R55" s="2">
        <v>90.5</v>
      </c>
      <c r="S55" s="4" t="s">
        <v>953</v>
      </c>
      <c r="T55" s="21">
        <v>0.96619217081850517</v>
      </c>
      <c r="U55" s="2" t="s">
        <v>2</v>
      </c>
      <c r="V55" s="2" t="s">
        <v>1461</v>
      </c>
      <c r="W55" s="3" t="str">
        <f t="shared" si="0"/>
        <v>TO:0000207 (Plant height) = Normal (between 75% and 125% compared to WT)</v>
      </c>
    </row>
    <row r="56" spans="1:23" x14ac:dyDescent="0.2">
      <c r="A56" s="2" t="s">
        <v>1469</v>
      </c>
      <c r="B56" s="2" t="s">
        <v>1543</v>
      </c>
      <c r="C56" s="2" t="s">
        <v>483</v>
      </c>
      <c r="D56" s="4" t="s">
        <v>953</v>
      </c>
      <c r="E56" s="2">
        <v>97</v>
      </c>
      <c r="F56" s="2">
        <v>81</v>
      </c>
      <c r="G56" s="2">
        <v>95</v>
      </c>
      <c r="H56" s="2">
        <v>99</v>
      </c>
      <c r="I56" s="2">
        <v>89</v>
      </c>
      <c r="J56" s="2">
        <v>83</v>
      </c>
      <c r="K56" s="6"/>
      <c r="L56" s="6"/>
      <c r="M56" s="6"/>
      <c r="N56" s="6"/>
      <c r="O56" s="63"/>
      <c r="P56" s="63"/>
      <c r="R56" s="2">
        <v>90.666666666666671</v>
      </c>
      <c r="S56" s="4" t="s">
        <v>953</v>
      </c>
      <c r="T56" s="21">
        <v>0.96797153024911042</v>
      </c>
      <c r="U56" s="2" t="s">
        <v>2</v>
      </c>
      <c r="V56" s="2" t="s">
        <v>1469</v>
      </c>
      <c r="W56" s="3" t="str">
        <f t="shared" si="0"/>
        <v>TO:0000207 (Plant height) = Normal (between 75% and 125% compared to WT)</v>
      </c>
    </row>
    <row r="57" spans="1:23" x14ac:dyDescent="0.2">
      <c r="A57" s="2" t="s">
        <v>1488</v>
      </c>
      <c r="B57" s="2" t="s">
        <v>1543</v>
      </c>
      <c r="C57" s="2" t="s">
        <v>477</v>
      </c>
      <c r="D57" s="4" t="s">
        <v>953</v>
      </c>
      <c r="E57" s="2">
        <v>95</v>
      </c>
      <c r="F57" s="2">
        <v>86</v>
      </c>
      <c r="G57" s="2">
        <v>85</v>
      </c>
      <c r="H57" s="2">
        <v>99</v>
      </c>
      <c r="I57" s="2">
        <v>88</v>
      </c>
      <c r="J57" s="2">
        <v>94</v>
      </c>
      <c r="K57" s="6"/>
      <c r="L57" s="6"/>
      <c r="M57" s="6"/>
      <c r="N57" s="6"/>
      <c r="O57" s="63"/>
      <c r="P57" s="63"/>
      <c r="R57" s="2">
        <v>91.166666666666671</v>
      </c>
      <c r="S57" s="4" t="s">
        <v>953</v>
      </c>
      <c r="T57" s="21">
        <v>0.97330960854092541</v>
      </c>
      <c r="U57" s="2" t="s">
        <v>2</v>
      </c>
      <c r="V57" s="2" t="s">
        <v>1488</v>
      </c>
      <c r="W57" s="3" t="str">
        <f t="shared" si="0"/>
        <v>TO:0000207 (Plant height) = Normal (between 75% and 125% compared to WT)</v>
      </c>
    </row>
    <row r="58" spans="1:23" x14ac:dyDescent="0.2">
      <c r="A58" s="2" t="s">
        <v>1509</v>
      </c>
      <c r="B58" s="2" t="s">
        <v>1543</v>
      </c>
      <c r="C58" s="2" t="s">
        <v>507</v>
      </c>
      <c r="D58" s="4" t="s">
        <v>953</v>
      </c>
      <c r="E58" s="2">
        <v>98</v>
      </c>
      <c r="F58" s="2">
        <v>96</v>
      </c>
      <c r="G58" s="2">
        <v>101</v>
      </c>
      <c r="H58" s="2">
        <v>82</v>
      </c>
      <c r="I58" s="2">
        <v>91</v>
      </c>
      <c r="J58" s="2">
        <v>81</v>
      </c>
      <c r="K58" s="6"/>
      <c r="L58" s="6"/>
      <c r="M58" s="6"/>
      <c r="N58" s="6"/>
      <c r="O58" s="63"/>
      <c r="P58" s="63"/>
      <c r="R58" s="2">
        <v>91.5</v>
      </c>
      <c r="S58" s="4" t="s">
        <v>953</v>
      </c>
      <c r="T58" s="21">
        <v>0.97686832740213514</v>
      </c>
      <c r="U58" s="2" t="s">
        <v>2</v>
      </c>
      <c r="V58" s="2" t="s">
        <v>1509</v>
      </c>
      <c r="W58" s="3" t="str">
        <f t="shared" si="0"/>
        <v>TO:0000207 (Plant height) = Normal (between 75% and 125% compared to WT)</v>
      </c>
    </row>
    <row r="59" spans="1:23" x14ac:dyDescent="0.2">
      <c r="A59" s="2" t="s">
        <v>1492</v>
      </c>
      <c r="B59" s="2" t="s">
        <v>1543</v>
      </c>
      <c r="C59" s="2" t="s">
        <v>506</v>
      </c>
      <c r="D59" s="4" t="s">
        <v>953</v>
      </c>
      <c r="E59" s="2">
        <v>97</v>
      </c>
      <c r="F59" s="2">
        <v>93</v>
      </c>
      <c r="G59" s="2">
        <v>88</v>
      </c>
      <c r="H59" s="2">
        <v>88</v>
      </c>
      <c r="I59" s="2">
        <v>90</v>
      </c>
      <c r="J59" s="2">
        <v>97</v>
      </c>
      <c r="K59" s="6"/>
      <c r="L59" s="6"/>
      <c r="M59" s="6"/>
      <c r="N59" s="6"/>
      <c r="O59" s="63"/>
      <c r="P59" s="63"/>
      <c r="R59" s="2">
        <v>92.166666666666671</v>
      </c>
      <c r="S59" s="4" t="s">
        <v>953</v>
      </c>
      <c r="T59" s="21">
        <v>0.98398576512455516</v>
      </c>
      <c r="U59" s="2" t="s">
        <v>2</v>
      </c>
      <c r="V59" s="2" t="s">
        <v>1492</v>
      </c>
      <c r="W59" s="3" t="str">
        <f t="shared" si="0"/>
        <v>TO:0000207 (Plant height) = Normal (between 75% and 125% compared to WT)</v>
      </c>
    </row>
    <row r="60" spans="1:23" x14ac:dyDescent="0.2">
      <c r="A60" s="2" t="s">
        <v>240</v>
      </c>
      <c r="B60" s="2" t="s">
        <v>1543</v>
      </c>
      <c r="C60" s="2" t="s">
        <v>1002</v>
      </c>
      <c r="D60" s="4" t="s">
        <v>953</v>
      </c>
      <c r="E60" s="2">
        <v>92</v>
      </c>
      <c r="F60" s="2">
        <v>96</v>
      </c>
      <c r="G60" s="2">
        <v>80</v>
      </c>
      <c r="H60" s="2">
        <v>91</v>
      </c>
      <c r="I60" s="2">
        <v>97</v>
      </c>
      <c r="J60" s="2">
        <v>97</v>
      </c>
      <c r="K60" s="6"/>
      <c r="L60" s="6"/>
      <c r="M60" s="6"/>
      <c r="N60" s="6"/>
      <c r="O60" s="63"/>
      <c r="P60" s="63"/>
      <c r="R60" s="2">
        <v>92.166666666666671</v>
      </c>
      <c r="S60" s="4" t="s">
        <v>953</v>
      </c>
      <c r="T60" s="21">
        <v>0.98398576512455516</v>
      </c>
      <c r="U60" s="2" t="s">
        <v>2</v>
      </c>
      <c r="V60" s="2" t="s">
        <v>240</v>
      </c>
      <c r="W60" s="3" t="str">
        <f t="shared" si="0"/>
        <v>TO:0000207 (Plant height) = Normal (between 75% and 125% compared to WT)</v>
      </c>
    </row>
    <row r="61" spans="1:23" x14ac:dyDescent="0.2">
      <c r="A61" s="2" t="s">
        <v>1468</v>
      </c>
      <c r="B61" s="2" t="s">
        <v>1543</v>
      </c>
      <c r="C61" s="2" t="s">
        <v>492</v>
      </c>
      <c r="D61" s="4" t="s">
        <v>953</v>
      </c>
      <c r="E61" s="2">
        <v>98</v>
      </c>
      <c r="F61" s="2">
        <v>96</v>
      </c>
      <c r="G61" s="2">
        <v>87</v>
      </c>
      <c r="H61" s="2">
        <v>91</v>
      </c>
      <c r="I61" s="2">
        <v>86</v>
      </c>
      <c r="J61" s="2">
        <v>96</v>
      </c>
      <c r="K61" s="6"/>
      <c r="L61" s="6"/>
      <c r="M61" s="6"/>
      <c r="N61" s="6"/>
      <c r="O61" s="63"/>
      <c r="P61" s="63"/>
      <c r="R61" s="2">
        <v>92.333333333333329</v>
      </c>
      <c r="S61" s="4" t="s">
        <v>953</v>
      </c>
      <c r="T61" s="21">
        <v>0.98576512455515997</v>
      </c>
      <c r="U61" s="2" t="s">
        <v>2</v>
      </c>
      <c r="V61" s="2" t="s">
        <v>1468</v>
      </c>
      <c r="W61" s="3" t="str">
        <f t="shared" si="0"/>
        <v>TO:0000207 (Plant height) = Normal (between 75% and 125% compared to WT)</v>
      </c>
    </row>
    <row r="62" spans="1:23" x14ac:dyDescent="0.2">
      <c r="A62" s="2" t="s">
        <v>1501</v>
      </c>
      <c r="B62" s="2" t="s">
        <v>1543</v>
      </c>
      <c r="C62" s="2" t="s">
        <v>470</v>
      </c>
      <c r="D62" s="4" t="s">
        <v>953</v>
      </c>
      <c r="E62" s="2">
        <v>99</v>
      </c>
      <c r="F62" s="2">
        <v>93</v>
      </c>
      <c r="G62" s="2">
        <v>87</v>
      </c>
      <c r="H62" s="2">
        <v>86</v>
      </c>
      <c r="I62" s="2">
        <v>92</v>
      </c>
      <c r="J62" s="2">
        <v>98</v>
      </c>
      <c r="K62" s="6"/>
      <c r="L62" s="6"/>
      <c r="M62" s="6"/>
      <c r="N62" s="6"/>
      <c r="O62" s="63"/>
      <c r="P62" s="63"/>
      <c r="R62" s="2">
        <v>92.5</v>
      </c>
      <c r="S62" s="4" t="s">
        <v>953</v>
      </c>
      <c r="T62" s="21">
        <v>0.98754448398576511</v>
      </c>
      <c r="U62" s="2" t="s">
        <v>2</v>
      </c>
      <c r="V62" s="2" t="s">
        <v>1501</v>
      </c>
      <c r="W62" s="3" t="str">
        <f t="shared" si="0"/>
        <v>TO:0000207 (Plant height) = Normal (between 75% and 125% compared to WT)</v>
      </c>
    </row>
    <row r="63" spans="1:23" x14ac:dyDescent="0.2">
      <c r="A63" s="2" t="s">
        <v>1499</v>
      </c>
      <c r="B63" s="2" t="s">
        <v>1543</v>
      </c>
      <c r="C63" s="2" t="s">
        <v>508</v>
      </c>
      <c r="D63" s="4" t="s">
        <v>953</v>
      </c>
      <c r="E63" s="2">
        <v>98</v>
      </c>
      <c r="F63" s="2">
        <v>84</v>
      </c>
      <c r="G63" s="2">
        <v>97</v>
      </c>
      <c r="H63" s="2">
        <v>94</v>
      </c>
      <c r="I63" s="2">
        <v>90</v>
      </c>
      <c r="J63" s="2"/>
      <c r="K63" s="6"/>
      <c r="L63" s="6"/>
      <c r="M63" s="6"/>
      <c r="N63" s="6"/>
      <c r="O63" s="63"/>
      <c r="P63" s="63"/>
      <c r="R63" s="2">
        <v>92.6</v>
      </c>
      <c r="S63" s="4" t="s">
        <v>953</v>
      </c>
      <c r="T63" s="21">
        <v>0.98861209964412811</v>
      </c>
      <c r="U63" s="2" t="s">
        <v>2</v>
      </c>
      <c r="V63" s="2" t="s">
        <v>1499</v>
      </c>
      <c r="W63" s="3" t="str">
        <f t="shared" si="0"/>
        <v>TO:0000207 (Plant height) = Normal (between 75% and 125% compared to WT)</v>
      </c>
    </row>
    <row r="64" spans="1:23" x14ac:dyDescent="0.2">
      <c r="A64" s="2" t="s">
        <v>1465</v>
      </c>
      <c r="B64" s="2" t="s">
        <v>1543</v>
      </c>
      <c r="C64" s="2" t="s">
        <v>485</v>
      </c>
      <c r="D64" s="4" t="s">
        <v>953</v>
      </c>
      <c r="E64" s="2">
        <v>91</v>
      </c>
      <c r="F64" s="2">
        <v>94</v>
      </c>
      <c r="G64" s="2">
        <v>92</v>
      </c>
      <c r="H64" s="2">
        <v>96</v>
      </c>
      <c r="I64" s="2">
        <v>90</v>
      </c>
      <c r="J64" s="2">
        <v>94</v>
      </c>
      <c r="K64" s="6"/>
      <c r="L64" s="6"/>
      <c r="M64" s="6"/>
      <c r="N64" s="6"/>
      <c r="O64" s="63"/>
      <c r="P64" s="63"/>
      <c r="R64" s="2">
        <v>92.833333333333329</v>
      </c>
      <c r="S64" s="4" t="s">
        <v>953</v>
      </c>
      <c r="T64" s="21">
        <v>0.99110320284697495</v>
      </c>
      <c r="U64" s="2" t="s">
        <v>2</v>
      </c>
      <c r="V64" s="2" t="s">
        <v>1465</v>
      </c>
      <c r="W64" s="3" t="str">
        <f t="shared" si="0"/>
        <v>TO:0000207 (Plant height) = Normal (between 75% and 125% compared to WT)</v>
      </c>
    </row>
    <row r="65" spans="1:23" x14ac:dyDescent="0.2">
      <c r="A65" s="2" t="s">
        <v>1456</v>
      </c>
      <c r="B65" s="2" t="s">
        <v>1544</v>
      </c>
      <c r="C65" s="2" t="s">
        <v>998</v>
      </c>
      <c r="D65" s="4" t="s">
        <v>953</v>
      </c>
      <c r="E65" s="2">
        <v>94</v>
      </c>
      <c r="F65" s="2">
        <v>96</v>
      </c>
      <c r="G65" s="2">
        <v>88</v>
      </c>
      <c r="H65" s="2">
        <v>94</v>
      </c>
      <c r="I65" s="2">
        <v>92</v>
      </c>
      <c r="J65" s="2">
        <v>93</v>
      </c>
      <c r="K65" s="6"/>
      <c r="L65" s="6"/>
      <c r="M65" s="6"/>
      <c r="N65" s="6"/>
      <c r="O65" s="63"/>
      <c r="P65" s="63"/>
      <c r="R65" s="2">
        <v>92.833333333333329</v>
      </c>
      <c r="S65" s="4" t="s">
        <v>953</v>
      </c>
      <c r="T65" s="21">
        <v>0.99110320284697495</v>
      </c>
      <c r="U65" s="2" t="s">
        <v>2</v>
      </c>
      <c r="V65" s="2" t="s">
        <v>1456</v>
      </c>
      <c r="W65" s="3" t="str">
        <f t="shared" si="0"/>
        <v>TO:0000207 (Plant height) = Normal (between 75% and 125% compared to WT)</v>
      </c>
    </row>
    <row r="66" spans="1:23" x14ac:dyDescent="0.2">
      <c r="A66" s="2" t="s">
        <v>1247</v>
      </c>
      <c r="B66" s="2" t="s">
        <v>1543</v>
      </c>
      <c r="C66" s="2" t="s">
        <v>451</v>
      </c>
      <c r="D66" s="4" t="s">
        <v>953</v>
      </c>
      <c r="E66" s="2">
        <v>92</v>
      </c>
      <c r="F66" s="2">
        <v>92</v>
      </c>
      <c r="G66" s="2">
        <v>97</v>
      </c>
      <c r="H66" s="2">
        <v>93</v>
      </c>
      <c r="I66" s="2">
        <v>93</v>
      </c>
      <c r="J66" s="2">
        <v>95</v>
      </c>
      <c r="K66" s="6"/>
      <c r="L66" s="6"/>
      <c r="M66" s="6"/>
      <c r="N66" s="6"/>
      <c r="O66" s="63"/>
      <c r="P66" s="63"/>
      <c r="R66" s="2">
        <v>93.666666666666671</v>
      </c>
      <c r="S66" s="4" t="s">
        <v>953</v>
      </c>
      <c r="T66" s="21">
        <v>1.0000000000000002</v>
      </c>
      <c r="U66" s="2" t="s">
        <v>2</v>
      </c>
      <c r="V66" s="2" t="s">
        <v>1247</v>
      </c>
      <c r="W66" s="3" t="str">
        <f t="shared" si="0"/>
        <v>TO:0000207 (Plant height) = Normal (between 75% and 125% compared to WT)</v>
      </c>
    </row>
    <row r="67" spans="1:23" x14ac:dyDescent="0.2">
      <c r="A67" s="2" t="s">
        <v>1471</v>
      </c>
      <c r="B67" s="2" t="s">
        <v>1543</v>
      </c>
      <c r="C67" s="2" t="s">
        <v>497</v>
      </c>
      <c r="D67" s="4" t="s">
        <v>953</v>
      </c>
      <c r="E67" s="2">
        <v>89</v>
      </c>
      <c r="F67" s="2">
        <v>96</v>
      </c>
      <c r="G67" s="2">
        <v>97</v>
      </c>
      <c r="H67" s="2">
        <v>90</v>
      </c>
      <c r="I67" s="2">
        <v>93</v>
      </c>
      <c r="J67" s="2">
        <v>99</v>
      </c>
      <c r="K67" s="6"/>
      <c r="L67" s="6"/>
      <c r="M67" s="6"/>
      <c r="N67" s="6"/>
      <c r="O67" s="63"/>
      <c r="P67" s="63"/>
      <c r="R67" s="2">
        <v>94</v>
      </c>
      <c r="S67" s="4" t="s">
        <v>953</v>
      </c>
      <c r="T67" s="21">
        <v>1.0035587188612098</v>
      </c>
      <c r="U67" s="2" t="s">
        <v>2</v>
      </c>
      <c r="V67" s="2" t="s">
        <v>1471</v>
      </c>
      <c r="W67" s="3" t="str">
        <f t="shared" si="0"/>
        <v>TO:0000207 (Plant height) = Normal (between 75% and 125% compared to WT)</v>
      </c>
    </row>
    <row r="68" spans="1:23" x14ac:dyDescent="0.2">
      <c r="A68" s="2" t="s">
        <v>1457</v>
      </c>
      <c r="B68" s="2" t="s">
        <v>1543</v>
      </c>
      <c r="C68" s="2" t="s">
        <v>482</v>
      </c>
      <c r="D68" s="4" t="s">
        <v>953</v>
      </c>
      <c r="E68" s="2">
        <v>92</v>
      </c>
      <c r="F68" s="2">
        <v>92</v>
      </c>
      <c r="G68" s="2">
        <v>94</v>
      </c>
      <c r="H68" s="2">
        <v>94</v>
      </c>
      <c r="I68" s="2">
        <v>100</v>
      </c>
      <c r="J68" s="2">
        <v>95</v>
      </c>
      <c r="K68" s="6"/>
      <c r="L68" s="6"/>
      <c r="M68" s="6"/>
      <c r="N68" s="6"/>
      <c r="O68" s="63"/>
      <c r="P68" s="63"/>
      <c r="R68" s="2">
        <v>94.5</v>
      </c>
      <c r="S68" s="4" t="s">
        <v>953</v>
      </c>
      <c r="T68" s="21">
        <v>1.0088967971530249</v>
      </c>
      <c r="U68" s="2" t="s">
        <v>2</v>
      </c>
      <c r="V68" s="2" t="s">
        <v>1457</v>
      </c>
      <c r="W68" s="3" t="str">
        <f t="shared" si="0"/>
        <v>TO:0000207 (Plant height) = Normal (between 75% and 125% compared to WT)</v>
      </c>
    </row>
    <row r="69" spans="1:23" x14ac:dyDescent="0.2">
      <c r="A69" s="6" t="s">
        <v>1517</v>
      </c>
      <c r="B69" s="2" t="s">
        <v>1543</v>
      </c>
      <c r="C69" s="2" t="s">
        <v>488</v>
      </c>
      <c r="D69" s="4" t="s">
        <v>953</v>
      </c>
      <c r="E69" s="2">
        <v>86</v>
      </c>
      <c r="F69" s="2">
        <v>90</v>
      </c>
      <c r="G69" s="2">
        <v>100</v>
      </c>
      <c r="H69" s="2">
        <v>102</v>
      </c>
      <c r="I69" s="2"/>
      <c r="J69" s="2"/>
      <c r="K69" s="6"/>
      <c r="L69" s="6"/>
      <c r="M69" s="6"/>
      <c r="N69" s="6"/>
      <c r="O69" s="63"/>
      <c r="P69" s="63"/>
      <c r="R69" s="2">
        <v>94.5</v>
      </c>
      <c r="S69" s="4" t="s">
        <v>953</v>
      </c>
      <c r="T69" s="21">
        <v>1.0088967971530249</v>
      </c>
      <c r="U69" s="2" t="s">
        <v>2</v>
      </c>
      <c r="V69" s="6" t="s">
        <v>1517</v>
      </c>
      <c r="W69" s="3" t="str">
        <f t="shared" si="0"/>
        <v>TO:0000207 (Plant height) = Normal (between 75% and 125% compared to WT)</v>
      </c>
    </row>
    <row r="70" spans="1:23" x14ac:dyDescent="0.2">
      <c r="A70" s="2" t="s">
        <v>1516</v>
      </c>
      <c r="B70" s="2" t="s">
        <v>1543</v>
      </c>
      <c r="C70" s="2" t="s">
        <v>527</v>
      </c>
      <c r="D70" s="4" t="s">
        <v>953</v>
      </c>
      <c r="E70" s="2">
        <v>93</v>
      </c>
      <c r="F70" s="2">
        <v>94</v>
      </c>
      <c r="G70" s="2">
        <v>101</v>
      </c>
      <c r="H70" s="2">
        <v>96</v>
      </c>
      <c r="I70" s="2">
        <v>86</v>
      </c>
      <c r="J70" s="2">
        <v>97</v>
      </c>
      <c r="K70" s="6"/>
      <c r="L70" s="6"/>
      <c r="M70" s="6"/>
      <c r="N70" s="6"/>
      <c r="O70" s="63"/>
      <c r="P70" s="63"/>
      <c r="R70" s="2">
        <v>94.5</v>
      </c>
      <c r="S70" s="4" t="s">
        <v>953</v>
      </c>
      <c r="T70" s="21">
        <v>1.0088967971530249</v>
      </c>
      <c r="U70" s="2" t="s">
        <v>2</v>
      </c>
      <c r="V70" s="2" t="s">
        <v>1516</v>
      </c>
      <c r="W70" s="3" t="str">
        <f t="shared" si="0"/>
        <v>TO:0000207 (Plant height) = Normal (between 75% and 125% compared to WT)</v>
      </c>
    </row>
    <row r="71" spans="1:23" x14ac:dyDescent="0.2">
      <c r="A71" s="2" t="s">
        <v>1511</v>
      </c>
      <c r="B71" s="2" t="s">
        <v>1543</v>
      </c>
      <c r="C71" s="2" t="s">
        <v>523</v>
      </c>
      <c r="D71" s="4" t="s">
        <v>953</v>
      </c>
      <c r="E71" s="2">
        <v>96</v>
      </c>
      <c r="F71" s="2">
        <v>88</v>
      </c>
      <c r="G71" s="2">
        <v>88</v>
      </c>
      <c r="H71" s="2">
        <v>100</v>
      </c>
      <c r="I71" s="2">
        <v>100</v>
      </c>
      <c r="J71" s="2">
        <v>100</v>
      </c>
      <c r="K71" s="6"/>
      <c r="L71" s="6"/>
      <c r="M71" s="6"/>
      <c r="N71" s="6"/>
      <c r="O71" s="63"/>
      <c r="P71" s="63"/>
      <c r="R71" s="2">
        <v>95.333333333333329</v>
      </c>
      <c r="S71" s="4" t="s">
        <v>953</v>
      </c>
      <c r="T71" s="21">
        <v>1.0177935943060497</v>
      </c>
      <c r="U71" s="2" t="s">
        <v>2</v>
      </c>
      <c r="V71" s="2" t="s">
        <v>1511</v>
      </c>
      <c r="W71" s="3" t="str">
        <f t="shared" ref="W71:W76" si="1">CONCATENATE("TO:0000207 (Plant height) = ", U71, " (between 75% and 125% compared to WT)")</f>
        <v>TO:0000207 (Plant height) = Normal (between 75% and 125% compared to WT)</v>
      </c>
    </row>
    <row r="72" spans="1:23" x14ac:dyDescent="0.2">
      <c r="A72" s="68" t="s">
        <v>1453</v>
      </c>
      <c r="B72" s="2" t="s">
        <v>1543</v>
      </c>
      <c r="C72" s="68" t="s">
        <v>1003</v>
      </c>
      <c r="D72" s="4" t="s">
        <v>953</v>
      </c>
      <c r="E72" s="2">
        <v>101</v>
      </c>
      <c r="F72" s="2">
        <v>101</v>
      </c>
      <c r="G72" s="2">
        <v>89</v>
      </c>
      <c r="H72" s="2">
        <v>101</v>
      </c>
      <c r="I72" s="2">
        <v>98</v>
      </c>
      <c r="J72" s="2">
        <v>94</v>
      </c>
      <c r="K72" s="2">
        <v>98</v>
      </c>
      <c r="L72" s="2">
        <v>86</v>
      </c>
      <c r="M72" s="2">
        <v>86</v>
      </c>
      <c r="N72" s="2">
        <v>96</v>
      </c>
      <c r="O72" s="2">
        <v>100</v>
      </c>
      <c r="P72" s="2">
        <v>96</v>
      </c>
      <c r="R72" s="2">
        <v>95.5</v>
      </c>
      <c r="S72" s="4" t="s">
        <v>953</v>
      </c>
      <c r="T72" s="70">
        <v>1.0195729537366547</v>
      </c>
      <c r="U72" s="2" t="s">
        <v>2</v>
      </c>
      <c r="V72" s="68" t="s">
        <v>1453</v>
      </c>
      <c r="W72" s="3" t="str">
        <f t="shared" si="1"/>
        <v>TO:0000207 (Plant height) = Normal (between 75% and 125% compared to WT)</v>
      </c>
    </row>
    <row r="73" spans="1:23" x14ac:dyDescent="0.2">
      <c r="A73" s="2" t="s">
        <v>1261</v>
      </c>
      <c r="B73" s="2" t="s">
        <v>1543</v>
      </c>
      <c r="C73" s="2" t="s">
        <v>542</v>
      </c>
      <c r="D73" s="4" t="s">
        <v>953</v>
      </c>
      <c r="E73" s="2">
        <v>89</v>
      </c>
      <c r="F73" s="2">
        <v>101</v>
      </c>
      <c r="G73" s="2">
        <v>96</v>
      </c>
      <c r="H73" s="2">
        <v>101</v>
      </c>
      <c r="I73" s="2">
        <v>97</v>
      </c>
      <c r="J73" s="2">
        <v>91</v>
      </c>
      <c r="K73" s="6"/>
      <c r="L73" s="6"/>
      <c r="M73" s="6"/>
      <c r="N73" s="6"/>
      <c r="O73" s="63"/>
      <c r="P73" s="63"/>
      <c r="R73" s="2">
        <v>95.833333333333329</v>
      </c>
      <c r="S73" s="4" t="s">
        <v>953</v>
      </c>
      <c r="T73" s="21">
        <v>1.0231316725978645</v>
      </c>
      <c r="U73" s="2" t="s">
        <v>2</v>
      </c>
      <c r="V73" s="2" t="s">
        <v>1261</v>
      </c>
      <c r="W73" s="3" t="str">
        <f t="shared" si="1"/>
        <v>TO:0000207 (Plant height) = Normal (between 75% and 125% compared to WT)</v>
      </c>
    </row>
    <row r="74" spans="1:23" x14ac:dyDescent="0.2">
      <c r="A74" s="2" t="s">
        <v>1514</v>
      </c>
      <c r="B74" s="2" t="s">
        <v>1543</v>
      </c>
      <c r="C74" s="2" t="s">
        <v>471</v>
      </c>
      <c r="D74" s="4" t="s">
        <v>953</v>
      </c>
      <c r="E74" s="2">
        <v>100</v>
      </c>
      <c r="F74" s="2">
        <v>100</v>
      </c>
      <c r="G74" s="2">
        <v>97</v>
      </c>
      <c r="H74" s="2">
        <v>101</v>
      </c>
      <c r="I74" s="2">
        <v>93</v>
      </c>
      <c r="J74" s="2">
        <v>91</v>
      </c>
      <c r="K74" s="6"/>
      <c r="L74" s="6"/>
      <c r="M74" s="6"/>
      <c r="N74" s="6"/>
      <c r="O74" s="63"/>
      <c r="P74" s="63"/>
      <c r="R74" s="2">
        <v>97</v>
      </c>
      <c r="S74" s="4" t="s">
        <v>953</v>
      </c>
      <c r="T74" s="21">
        <v>1.0355871886120995</v>
      </c>
      <c r="U74" s="2" t="s">
        <v>2</v>
      </c>
      <c r="V74" s="2" t="s">
        <v>1514</v>
      </c>
      <c r="W74" s="3" t="str">
        <f t="shared" si="1"/>
        <v>TO:0000207 (Plant height) = Normal (between 75% and 125% compared to WT)</v>
      </c>
    </row>
    <row r="75" spans="1:23" x14ac:dyDescent="0.2">
      <c r="A75" s="2" t="s">
        <v>1496</v>
      </c>
      <c r="B75" s="2" t="s">
        <v>1543</v>
      </c>
      <c r="C75" s="2" t="s">
        <v>522</v>
      </c>
      <c r="D75" s="4" t="s">
        <v>953</v>
      </c>
      <c r="E75" s="2">
        <v>102</v>
      </c>
      <c r="F75" s="2">
        <v>101</v>
      </c>
      <c r="G75" s="2">
        <v>98</v>
      </c>
      <c r="H75" s="2">
        <v>105</v>
      </c>
      <c r="I75" s="2">
        <v>83</v>
      </c>
      <c r="J75" s="2">
        <v>94</v>
      </c>
      <c r="K75" s="6"/>
      <c r="L75" s="6"/>
      <c r="M75" s="6"/>
      <c r="N75" s="6"/>
      <c r="O75" s="63"/>
      <c r="P75" s="63"/>
      <c r="R75" s="2">
        <v>97.166666666666671</v>
      </c>
      <c r="S75" s="4" t="s">
        <v>953</v>
      </c>
      <c r="T75" s="21">
        <v>1.0373665480427048</v>
      </c>
      <c r="U75" s="2" t="s">
        <v>2</v>
      </c>
      <c r="V75" s="2" t="s">
        <v>1496</v>
      </c>
      <c r="W75" s="3" t="str">
        <f t="shared" si="1"/>
        <v>TO:0000207 (Plant height) = Normal (between 75% and 125% compared to WT)</v>
      </c>
    </row>
    <row r="76" spans="1:23" x14ac:dyDescent="0.2">
      <c r="A76" s="2" t="s">
        <v>1503</v>
      </c>
      <c r="B76" s="2" t="s">
        <v>1543</v>
      </c>
      <c r="C76" s="2" t="s">
        <v>524</v>
      </c>
      <c r="D76" s="4" t="s">
        <v>953</v>
      </c>
      <c r="E76" s="2">
        <v>97</v>
      </c>
      <c r="F76" s="2">
        <v>101</v>
      </c>
      <c r="G76" s="2">
        <v>97</v>
      </c>
      <c r="H76" s="2">
        <v>101</v>
      </c>
      <c r="I76" s="2">
        <v>96</v>
      </c>
      <c r="J76" s="2">
        <v>92</v>
      </c>
      <c r="K76" s="6"/>
      <c r="L76" s="6"/>
      <c r="M76" s="6"/>
      <c r="N76" s="6"/>
      <c r="O76" s="63"/>
      <c r="P76" s="63"/>
      <c r="R76" s="2">
        <v>97.333333333333329</v>
      </c>
      <c r="S76" s="4" t="s">
        <v>953</v>
      </c>
      <c r="T76" s="21">
        <v>1.0391459074733094</v>
      </c>
      <c r="U76" s="2" t="s">
        <v>2</v>
      </c>
      <c r="V76" s="2" t="s">
        <v>1503</v>
      </c>
      <c r="W76" s="3" t="str">
        <f t="shared" si="1"/>
        <v>TO:0000207 (Plant height) = Normal (between 75% and 125% compared to WT)</v>
      </c>
    </row>
    <row r="83" spans="6:6" x14ac:dyDescent="0.2">
      <c r="F83" s="6"/>
    </row>
  </sheetData>
  <sortState xmlns:xlrd2="http://schemas.microsoft.com/office/spreadsheetml/2017/richdata2" ref="C2:U77">
    <sortCondition ref="T2:T77"/>
  </sortState>
  <conditionalFormatting sqref="C68">
    <cfRule type="duplicateValues" dxfId="7" priority="3"/>
  </conditionalFormatting>
  <conditionalFormatting sqref="A1:B1">
    <cfRule type="duplicateValues" dxfId="6" priority="2"/>
  </conditionalFormatting>
  <conditionalFormatting sqref="C78:C1048576 C69:C76 C1:C67">
    <cfRule type="duplicateValues" dxfId="5" priority="5"/>
  </conditionalFormatting>
  <conditionalFormatting sqref="V1">
    <cfRule type="duplicateValues" dxfId="4" priority="1"/>
  </conditionalFormatting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1074B-FD43-4445-BA7C-AEA0A9A5A13E}">
  <dimension ref="A1:Q76"/>
  <sheetViews>
    <sheetView topLeftCell="H1" workbookViewId="0">
      <selection activeCell="P1" sqref="P1:P1048576"/>
    </sheetView>
  </sheetViews>
  <sheetFormatPr baseColWidth="10" defaultColWidth="9.1640625" defaultRowHeight="15" x14ac:dyDescent="0.2"/>
  <cols>
    <col min="1" max="2" width="9.1640625" style="11"/>
    <col min="3" max="3" width="17.6640625" style="3" bestFit="1" customWidth="1"/>
    <col min="4" max="4" width="1.5" style="11" bestFit="1" customWidth="1"/>
    <col min="5" max="7" width="10.5" style="11" bestFit="1" customWidth="1"/>
    <col min="8" max="9" width="13.5" style="11" customWidth="1"/>
    <col min="10" max="10" width="13.5" bestFit="1" customWidth="1"/>
    <col min="11" max="11" width="1.5" style="19" customWidth="1"/>
    <col min="12" max="12" width="9.1640625" style="11"/>
    <col min="13" max="13" width="1.5" style="11" bestFit="1" customWidth="1"/>
    <col min="14" max="14" width="50.5" style="11" bestFit="1" customWidth="1"/>
    <col min="15" max="15" width="12.6640625" style="11" bestFit="1" customWidth="1"/>
    <col min="16" max="16" width="9.1640625" style="11"/>
    <col min="17" max="17" width="57.33203125" style="11" customWidth="1"/>
    <col min="18" max="16384" width="9.1640625" style="11"/>
  </cols>
  <sheetData>
    <row r="1" spans="1:17" x14ac:dyDescent="0.2">
      <c r="A1" s="16" t="s">
        <v>992</v>
      </c>
      <c r="B1" s="16"/>
      <c r="C1" s="16" t="s">
        <v>992</v>
      </c>
      <c r="D1" s="17" t="s">
        <v>953</v>
      </c>
      <c r="E1" s="1" t="s">
        <v>1007</v>
      </c>
      <c r="F1" s="1" t="s">
        <v>1008</v>
      </c>
      <c r="G1" s="1" t="s">
        <v>1009</v>
      </c>
      <c r="H1" s="1" t="s">
        <v>1520</v>
      </c>
      <c r="I1" s="1" t="s">
        <v>1521</v>
      </c>
      <c r="J1" s="1" t="s">
        <v>1522</v>
      </c>
      <c r="L1" s="1" t="s">
        <v>1010</v>
      </c>
      <c r="M1" s="17" t="s">
        <v>953</v>
      </c>
      <c r="N1" s="1" t="s">
        <v>1011</v>
      </c>
      <c r="O1" s="16" t="s">
        <v>0</v>
      </c>
      <c r="P1" s="16" t="s">
        <v>992</v>
      </c>
    </row>
    <row r="2" spans="1:17" x14ac:dyDescent="0.2">
      <c r="A2" s="6" t="s">
        <v>1277</v>
      </c>
      <c r="B2" s="6" t="e">
        <v>#N/A</v>
      </c>
      <c r="C2" s="2" t="s">
        <v>1005</v>
      </c>
      <c r="D2" s="17" t="s">
        <v>953</v>
      </c>
      <c r="E2" s="6">
        <v>17</v>
      </c>
      <c r="F2" s="6">
        <v>21</v>
      </c>
      <c r="G2" s="6">
        <v>17</v>
      </c>
      <c r="H2" s="6"/>
      <c r="I2" s="6"/>
      <c r="J2" s="63"/>
      <c r="L2" s="6">
        <v>18.333333333333332</v>
      </c>
      <c r="M2" s="17" t="s">
        <v>953</v>
      </c>
      <c r="N2" s="34">
        <v>0.26829268292682928</v>
      </c>
      <c r="O2" s="6" t="s">
        <v>3</v>
      </c>
      <c r="P2" s="6" t="s">
        <v>1277</v>
      </c>
      <c r="Q2" s="11" t="s">
        <v>1545</v>
      </c>
    </row>
    <row r="3" spans="1:17" x14ac:dyDescent="0.2">
      <c r="A3" s="6" t="s">
        <v>1474</v>
      </c>
      <c r="B3" s="6" t="s">
        <v>1543</v>
      </c>
      <c r="C3" s="2" t="s">
        <v>478</v>
      </c>
      <c r="D3" s="17" t="s">
        <v>953</v>
      </c>
      <c r="E3" s="6">
        <v>18</v>
      </c>
      <c r="F3" s="6">
        <v>22</v>
      </c>
      <c r="G3" s="6">
        <v>20</v>
      </c>
      <c r="H3" s="6"/>
      <c r="I3" s="6"/>
      <c r="J3" s="63"/>
      <c r="L3" s="6">
        <v>20</v>
      </c>
      <c r="M3" s="17" t="s">
        <v>953</v>
      </c>
      <c r="N3" s="34">
        <v>0.29268292682926833</v>
      </c>
      <c r="O3" s="6" t="s">
        <v>3</v>
      </c>
      <c r="P3" s="6" t="s">
        <v>1474</v>
      </c>
      <c r="Q3" s="11" t="s">
        <v>1545</v>
      </c>
    </row>
    <row r="4" spans="1:17" x14ac:dyDescent="0.2">
      <c r="A4" s="6" t="s">
        <v>1477</v>
      </c>
      <c r="B4" s="6" t="s">
        <v>1543</v>
      </c>
      <c r="C4" s="2" t="s">
        <v>521</v>
      </c>
      <c r="D4" s="17" t="s">
        <v>953</v>
      </c>
      <c r="E4" s="6">
        <v>27</v>
      </c>
      <c r="F4" s="6">
        <v>19</v>
      </c>
      <c r="G4" s="6">
        <v>19</v>
      </c>
      <c r="H4" s="6"/>
      <c r="I4" s="6"/>
      <c r="J4" s="63"/>
      <c r="L4" s="6">
        <v>21.666666666666668</v>
      </c>
      <c r="M4" s="17" t="s">
        <v>953</v>
      </c>
      <c r="N4" s="34">
        <v>0.31707317073170738</v>
      </c>
      <c r="O4" s="6" t="s">
        <v>3</v>
      </c>
      <c r="P4" s="6" t="s">
        <v>1477</v>
      </c>
      <c r="Q4" s="11" t="s">
        <v>1545</v>
      </c>
    </row>
    <row r="5" spans="1:17" x14ac:dyDescent="0.2">
      <c r="A5" s="6" t="s">
        <v>1479</v>
      </c>
      <c r="B5" s="6" t="s">
        <v>1543</v>
      </c>
      <c r="C5" s="2" t="s">
        <v>475</v>
      </c>
      <c r="D5" s="17" t="s">
        <v>953</v>
      </c>
      <c r="E5" s="6">
        <v>28</v>
      </c>
      <c r="F5" s="6">
        <v>20</v>
      </c>
      <c r="G5" s="6">
        <v>20</v>
      </c>
      <c r="H5" s="6"/>
      <c r="I5" s="6"/>
      <c r="J5" s="63"/>
      <c r="L5" s="6">
        <v>22.666666666666668</v>
      </c>
      <c r="M5" s="17" t="s">
        <v>953</v>
      </c>
      <c r="N5" s="34">
        <v>0.3317073170731708</v>
      </c>
      <c r="O5" s="6" t="s">
        <v>3</v>
      </c>
      <c r="P5" s="6" t="s">
        <v>1479</v>
      </c>
      <c r="Q5" s="11" t="s">
        <v>1545</v>
      </c>
    </row>
    <row r="6" spans="1:17" x14ac:dyDescent="0.2">
      <c r="A6" s="6" t="s">
        <v>1455</v>
      </c>
      <c r="B6" s="6" t="s">
        <v>1543</v>
      </c>
      <c r="C6" s="2" t="s">
        <v>496</v>
      </c>
      <c r="D6" s="17" t="s">
        <v>953</v>
      </c>
      <c r="E6" s="6">
        <v>30</v>
      </c>
      <c r="F6" s="6">
        <v>23</v>
      </c>
      <c r="G6" s="6">
        <v>18</v>
      </c>
      <c r="H6" s="6"/>
      <c r="I6" s="6"/>
      <c r="J6" s="63"/>
      <c r="L6" s="6">
        <v>23.666666666666668</v>
      </c>
      <c r="M6" s="17" t="s">
        <v>953</v>
      </c>
      <c r="N6" s="34">
        <v>0.34634146341463423</v>
      </c>
      <c r="O6" s="6" t="s">
        <v>3</v>
      </c>
      <c r="P6" s="6" t="s">
        <v>1455</v>
      </c>
      <c r="Q6" s="11" t="s">
        <v>1545</v>
      </c>
    </row>
    <row r="7" spans="1:17" x14ac:dyDescent="0.2">
      <c r="A7" s="6" t="s">
        <v>1475</v>
      </c>
      <c r="B7" s="6" t="s">
        <v>1543</v>
      </c>
      <c r="C7" s="2" t="s">
        <v>525</v>
      </c>
      <c r="D7" s="17" t="s">
        <v>953</v>
      </c>
      <c r="E7" s="6">
        <v>21</v>
      </c>
      <c r="F7" s="6">
        <v>27</v>
      </c>
      <c r="G7" s="6">
        <v>23</v>
      </c>
      <c r="H7" s="6"/>
      <c r="I7" s="6"/>
      <c r="J7" s="63"/>
      <c r="L7" s="6">
        <v>23.666666666666668</v>
      </c>
      <c r="M7" s="17" t="s">
        <v>953</v>
      </c>
      <c r="N7" s="34">
        <v>0.34634146341463423</v>
      </c>
      <c r="O7" s="6" t="s">
        <v>3</v>
      </c>
      <c r="P7" s="6" t="s">
        <v>1475</v>
      </c>
      <c r="Q7" s="11" t="s">
        <v>1545</v>
      </c>
    </row>
    <row r="8" spans="1:17" x14ac:dyDescent="0.2">
      <c r="A8" s="6" t="s">
        <v>1481</v>
      </c>
      <c r="B8" s="6" t="s">
        <v>1543</v>
      </c>
      <c r="C8" s="2" t="s">
        <v>467</v>
      </c>
      <c r="D8" s="17" t="s">
        <v>953</v>
      </c>
      <c r="E8" s="6">
        <v>21</v>
      </c>
      <c r="F8" s="6">
        <v>39</v>
      </c>
      <c r="G8" s="6">
        <v>44</v>
      </c>
      <c r="H8" s="6"/>
      <c r="I8" s="6"/>
      <c r="J8" s="63"/>
      <c r="L8" s="6">
        <v>34.666666666666664</v>
      </c>
      <c r="M8" s="17" t="s">
        <v>953</v>
      </c>
      <c r="N8" s="34">
        <v>0.50731707317073171</v>
      </c>
      <c r="O8" s="6" t="s">
        <v>3</v>
      </c>
      <c r="P8" s="6" t="s">
        <v>1481</v>
      </c>
      <c r="Q8" s="11" t="s">
        <v>1545</v>
      </c>
    </row>
    <row r="9" spans="1:17" x14ac:dyDescent="0.2">
      <c r="A9" s="6" t="s">
        <v>1451</v>
      </c>
      <c r="B9" s="6" t="s">
        <v>1543</v>
      </c>
      <c r="C9" s="2" t="s">
        <v>529</v>
      </c>
      <c r="D9" s="17" t="s">
        <v>953</v>
      </c>
      <c r="E9" s="6">
        <v>32</v>
      </c>
      <c r="F9" s="6">
        <v>39</v>
      </c>
      <c r="G9" s="6">
        <v>34</v>
      </c>
      <c r="H9" s="6"/>
      <c r="I9" s="6"/>
      <c r="J9" s="63"/>
      <c r="L9" s="6">
        <v>35</v>
      </c>
      <c r="M9" s="17" t="s">
        <v>953</v>
      </c>
      <c r="N9" s="34">
        <v>0.51219512195121952</v>
      </c>
      <c r="O9" s="6" t="s">
        <v>3</v>
      </c>
      <c r="P9" s="6" t="s">
        <v>1451</v>
      </c>
      <c r="Q9" s="11" t="s">
        <v>1545</v>
      </c>
    </row>
    <row r="10" spans="1:17" x14ac:dyDescent="0.2">
      <c r="A10" s="6" t="s">
        <v>1482</v>
      </c>
      <c r="B10" s="6" t="s">
        <v>1543</v>
      </c>
      <c r="C10" s="2" t="s">
        <v>501</v>
      </c>
      <c r="D10" s="17" t="s">
        <v>953</v>
      </c>
      <c r="E10" s="6">
        <v>45</v>
      </c>
      <c r="F10" s="6">
        <v>35</v>
      </c>
      <c r="G10" s="6">
        <v>35</v>
      </c>
      <c r="H10" s="6"/>
      <c r="I10" s="6"/>
      <c r="J10" s="63"/>
      <c r="L10" s="6">
        <v>38.333333333333336</v>
      </c>
      <c r="M10" s="17" t="s">
        <v>953</v>
      </c>
      <c r="N10" s="34">
        <v>0.56097560975609762</v>
      </c>
      <c r="O10" s="6" t="s">
        <v>3</v>
      </c>
      <c r="P10" s="6" t="s">
        <v>1482</v>
      </c>
      <c r="Q10" s="11" t="s">
        <v>1545</v>
      </c>
    </row>
    <row r="11" spans="1:17" x14ac:dyDescent="0.2">
      <c r="A11" s="6" t="s">
        <v>1457</v>
      </c>
      <c r="B11" s="6" t="s">
        <v>1543</v>
      </c>
      <c r="C11" s="2" t="s">
        <v>482</v>
      </c>
      <c r="D11" s="17" t="s">
        <v>953</v>
      </c>
      <c r="E11" s="6">
        <v>36</v>
      </c>
      <c r="F11" s="6">
        <v>39</v>
      </c>
      <c r="G11" s="6">
        <v>44</v>
      </c>
      <c r="H11" s="6"/>
      <c r="I11" s="6"/>
      <c r="J11" s="63"/>
      <c r="L11" s="6">
        <v>39.666666666666664</v>
      </c>
      <c r="M11" s="17" t="s">
        <v>953</v>
      </c>
      <c r="N11" s="34">
        <v>0.58048780487804874</v>
      </c>
      <c r="O11" s="6" t="s">
        <v>3</v>
      </c>
      <c r="P11" s="6" t="s">
        <v>1457</v>
      </c>
      <c r="Q11" s="11" t="s">
        <v>1545</v>
      </c>
    </row>
    <row r="12" spans="1:17" x14ac:dyDescent="0.2">
      <c r="A12" s="6" t="s">
        <v>1459</v>
      </c>
      <c r="B12" s="6" t="s">
        <v>1543</v>
      </c>
      <c r="C12" s="2" t="s">
        <v>489</v>
      </c>
      <c r="D12" s="17" t="s">
        <v>953</v>
      </c>
      <c r="E12" s="6">
        <v>47</v>
      </c>
      <c r="F12" s="6">
        <v>36</v>
      </c>
      <c r="G12" s="6">
        <v>36</v>
      </c>
      <c r="H12" s="6"/>
      <c r="I12" s="6"/>
      <c r="J12" s="63"/>
      <c r="L12" s="6">
        <v>39.666666666666664</v>
      </c>
      <c r="M12" s="17" t="s">
        <v>953</v>
      </c>
      <c r="N12" s="34">
        <v>0.58048780487804874</v>
      </c>
      <c r="O12" s="6" t="s">
        <v>3</v>
      </c>
      <c r="P12" s="6" t="s">
        <v>1459</v>
      </c>
      <c r="Q12" s="11" t="s">
        <v>1545</v>
      </c>
    </row>
    <row r="13" spans="1:17" x14ac:dyDescent="0.2">
      <c r="A13" s="6" t="s">
        <v>1454</v>
      </c>
      <c r="B13" s="6" t="s">
        <v>1543</v>
      </c>
      <c r="C13" s="2" t="s">
        <v>484</v>
      </c>
      <c r="D13" s="17" t="s">
        <v>953</v>
      </c>
      <c r="E13" s="6">
        <v>36</v>
      </c>
      <c r="F13" s="6">
        <v>45</v>
      </c>
      <c r="G13" s="6">
        <v>44</v>
      </c>
      <c r="H13" s="6"/>
      <c r="I13" s="6"/>
      <c r="J13" s="63"/>
      <c r="L13" s="6">
        <v>41.666666666666664</v>
      </c>
      <c r="M13" s="17" t="s">
        <v>953</v>
      </c>
      <c r="N13" s="34">
        <v>0.6097560975609756</v>
      </c>
      <c r="O13" s="6" t="s">
        <v>3</v>
      </c>
      <c r="P13" s="6" t="s">
        <v>1454</v>
      </c>
      <c r="Q13" s="11" t="s">
        <v>1545</v>
      </c>
    </row>
    <row r="14" spans="1:17" x14ac:dyDescent="0.2">
      <c r="A14" s="6" t="s">
        <v>1491</v>
      </c>
      <c r="B14" s="6" t="s">
        <v>1543</v>
      </c>
      <c r="C14" s="2" t="s">
        <v>519</v>
      </c>
      <c r="D14" s="17" t="s">
        <v>953</v>
      </c>
      <c r="E14" s="6">
        <v>37</v>
      </c>
      <c r="F14" s="6">
        <v>47</v>
      </c>
      <c r="G14" s="6">
        <v>46</v>
      </c>
      <c r="H14" s="6"/>
      <c r="I14" s="6"/>
      <c r="J14" s="63"/>
      <c r="L14" s="6">
        <v>43.333333333333336</v>
      </c>
      <c r="M14" s="17" t="s">
        <v>953</v>
      </c>
      <c r="N14" s="34">
        <v>0.63414634146341475</v>
      </c>
      <c r="O14" s="6" t="s">
        <v>3</v>
      </c>
      <c r="P14" s="6" t="s">
        <v>1491</v>
      </c>
      <c r="Q14" s="11" t="s">
        <v>1545</v>
      </c>
    </row>
    <row r="15" spans="1:17" x14ac:dyDescent="0.2">
      <c r="A15" s="6" t="s">
        <v>1452</v>
      </c>
      <c r="B15" s="6" t="s">
        <v>1543</v>
      </c>
      <c r="C15" s="2" t="s">
        <v>1004</v>
      </c>
      <c r="D15" s="17" t="s">
        <v>953</v>
      </c>
      <c r="E15" s="6">
        <v>49</v>
      </c>
      <c r="F15" s="6">
        <v>38</v>
      </c>
      <c r="G15" s="6">
        <v>44</v>
      </c>
      <c r="H15" s="6"/>
      <c r="I15" s="6"/>
      <c r="J15" s="63"/>
      <c r="L15" s="6">
        <v>43.666666666666664</v>
      </c>
      <c r="M15" s="17" t="s">
        <v>953</v>
      </c>
      <c r="N15" s="34">
        <v>0.63902439024390245</v>
      </c>
      <c r="O15" s="6" t="s">
        <v>3</v>
      </c>
      <c r="P15" s="6" t="s">
        <v>1452</v>
      </c>
      <c r="Q15" s="11" t="s">
        <v>1545</v>
      </c>
    </row>
    <row r="16" spans="1:17" x14ac:dyDescent="0.2">
      <c r="A16" s="6" t="s">
        <v>1484</v>
      </c>
      <c r="B16" s="6" t="s">
        <v>1543</v>
      </c>
      <c r="C16" s="2" t="s">
        <v>515</v>
      </c>
      <c r="D16" s="17" t="s">
        <v>953</v>
      </c>
      <c r="E16" s="6">
        <v>49</v>
      </c>
      <c r="F16" s="6">
        <v>40</v>
      </c>
      <c r="G16" s="6">
        <v>45</v>
      </c>
      <c r="H16" s="6"/>
      <c r="I16" s="6"/>
      <c r="J16" s="63"/>
      <c r="L16" s="6">
        <v>44.666666666666664</v>
      </c>
      <c r="M16" s="17" t="s">
        <v>953</v>
      </c>
      <c r="N16" s="34">
        <v>0.65365853658536577</v>
      </c>
      <c r="O16" s="6" t="s">
        <v>3</v>
      </c>
      <c r="P16" s="6" t="s">
        <v>1484</v>
      </c>
      <c r="Q16" s="11" t="s">
        <v>1545</v>
      </c>
    </row>
    <row r="17" spans="1:17" x14ac:dyDescent="0.2">
      <c r="A17" s="6" t="s">
        <v>1291</v>
      </c>
      <c r="B17" s="6" t="s">
        <v>1543</v>
      </c>
      <c r="C17" s="2" t="s">
        <v>457</v>
      </c>
      <c r="D17" s="17" t="s">
        <v>953</v>
      </c>
      <c r="E17" s="6">
        <v>49</v>
      </c>
      <c r="F17" s="6">
        <v>51</v>
      </c>
      <c r="G17" s="6">
        <v>35</v>
      </c>
      <c r="H17" s="6"/>
      <c r="I17" s="6"/>
      <c r="J17" s="63"/>
      <c r="L17" s="6">
        <v>45</v>
      </c>
      <c r="M17" s="17" t="s">
        <v>953</v>
      </c>
      <c r="N17" s="34">
        <v>0.65853658536585369</v>
      </c>
      <c r="O17" s="6" t="s">
        <v>3</v>
      </c>
      <c r="P17" s="6" t="s">
        <v>1291</v>
      </c>
      <c r="Q17" s="11" t="s">
        <v>1545</v>
      </c>
    </row>
    <row r="18" spans="1:17" x14ac:dyDescent="0.2">
      <c r="A18" s="6" t="s">
        <v>1487</v>
      </c>
      <c r="B18" s="6" t="s">
        <v>1543</v>
      </c>
      <c r="C18" s="2" t="s">
        <v>517</v>
      </c>
      <c r="D18" s="17" t="s">
        <v>953</v>
      </c>
      <c r="E18" s="6">
        <v>50</v>
      </c>
      <c r="F18" s="6">
        <v>32</v>
      </c>
      <c r="G18" s="6">
        <v>53</v>
      </c>
      <c r="H18" s="6"/>
      <c r="I18" s="6"/>
      <c r="J18" s="63"/>
      <c r="L18" s="6">
        <v>45</v>
      </c>
      <c r="M18" s="17" t="s">
        <v>953</v>
      </c>
      <c r="N18" s="34">
        <v>0.65853658536585369</v>
      </c>
      <c r="O18" s="6" t="s">
        <v>3</v>
      </c>
      <c r="P18" s="6" t="s">
        <v>1487</v>
      </c>
      <c r="Q18" s="11" t="s">
        <v>1545</v>
      </c>
    </row>
    <row r="19" spans="1:17" x14ac:dyDescent="0.2">
      <c r="A19" s="6" t="s">
        <v>1483</v>
      </c>
      <c r="B19" s="6" t="s">
        <v>1543</v>
      </c>
      <c r="C19" s="2" t="s">
        <v>518</v>
      </c>
      <c r="D19" s="17" t="s">
        <v>953</v>
      </c>
      <c r="E19" s="6">
        <v>54</v>
      </c>
      <c r="F19" s="6">
        <v>34</v>
      </c>
      <c r="G19" s="6">
        <v>47</v>
      </c>
      <c r="H19" s="6"/>
      <c r="I19" s="6"/>
      <c r="J19" s="63"/>
      <c r="L19" s="6">
        <v>45</v>
      </c>
      <c r="M19" s="17" t="s">
        <v>953</v>
      </c>
      <c r="N19" s="34">
        <v>0.65853658536585369</v>
      </c>
      <c r="O19" s="6" t="s">
        <v>3</v>
      </c>
      <c r="P19" s="6" t="s">
        <v>1483</v>
      </c>
      <c r="Q19" s="11" t="s">
        <v>1545</v>
      </c>
    </row>
    <row r="20" spans="1:17" x14ac:dyDescent="0.2">
      <c r="A20" s="6" t="s">
        <v>1478</v>
      </c>
      <c r="B20" s="6" t="s">
        <v>1543</v>
      </c>
      <c r="C20" s="2" t="s">
        <v>502</v>
      </c>
      <c r="D20" s="17" t="s">
        <v>953</v>
      </c>
      <c r="E20" s="6">
        <v>47</v>
      </c>
      <c r="F20" s="6">
        <v>46</v>
      </c>
      <c r="G20" s="6">
        <v>44</v>
      </c>
      <c r="H20" s="6"/>
      <c r="I20" s="6"/>
      <c r="J20" s="63"/>
      <c r="L20" s="6">
        <v>45.666666666666664</v>
      </c>
      <c r="M20" s="17" t="s">
        <v>953</v>
      </c>
      <c r="N20" s="34">
        <v>0.66829268292682931</v>
      </c>
      <c r="O20" s="6" t="s">
        <v>3</v>
      </c>
      <c r="P20" s="6" t="s">
        <v>1478</v>
      </c>
      <c r="Q20" s="11" t="s">
        <v>1545</v>
      </c>
    </row>
    <row r="21" spans="1:17" x14ac:dyDescent="0.2">
      <c r="A21" s="6" t="s">
        <v>1463</v>
      </c>
      <c r="B21" s="6" t="s">
        <v>1543</v>
      </c>
      <c r="C21" s="2" t="s">
        <v>499</v>
      </c>
      <c r="D21" s="17" t="s">
        <v>953</v>
      </c>
      <c r="E21" s="6">
        <v>54</v>
      </c>
      <c r="F21" s="6">
        <v>39</v>
      </c>
      <c r="G21" s="6">
        <v>46</v>
      </c>
      <c r="H21" s="6"/>
      <c r="I21" s="6"/>
      <c r="J21" s="63"/>
      <c r="L21" s="6">
        <v>46.333333333333336</v>
      </c>
      <c r="M21" s="17" t="s">
        <v>953</v>
      </c>
      <c r="N21" s="34">
        <v>0.67804878048780493</v>
      </c>
      <c r="O21" s="6" t="s">
        <v>3</v>
      </c>
      <c r="P21" s="6" t="s">
        <v>1463</v>
      </c>
      <c r="Q21" s="11" t="s">
        <v>1545</v>
      </c>
    </row>
    <row r="22" spans="1:17" x14ac:dyDescent="0.2">
      <c r="A22" s="6" t="s">
        <v>1476</v>
      </c>
      <c r="B22" s="6" t="s">
        <v>1543</v>
      </c>
      <c r="C22" s="2" t="s">
        <v>503</v>
      </c>
      <c r="D22" s="17" t="s">
        <v>953</v>
      </c>
      <c r="E22" s="6">
        <v>52</v>
      </c>
      <c r="F22" s="6">
        <v>45</v>
      </c>
      <c r="G22" s="6">
        <v>42</v>
      </c>
      <c r="H22" s="6"/>
      <c r="I22" s="6"/>
      <c r="J22" s="63"/>
      <c r="L22" s="6">
        <v>46.333333333333336</v>
      </c>
      <c r="M22" s="17" t="s">
        <v>953</v>
      </c>
      <c r="N22" s="34">
        <v>0.67804878048780493</v>
      </c>
      <c r="O22" s="6" t="s">
        <v>3</v>
      </c>
      <c r="P22" s="6" t="s">
        <v>1476</v>
      </c>
      <c r="Q22" s="11" t="s">
        <v>1545</v>
      </c>
    </row>
    <row r="23" spans="1:17" x14ac:dyDescent="0.2">
      <c r="A23" s="37" t="s">
        <v>1458</v>
      </c>
      <c r="B23" s="6" t="s">
        <v>1543</v>
      </c>
      <c r="C23" s="68" t="s">
        <v>486</v>
      </c>
      <c r="D23" s="17" t="s">
        <v>953</v>
      </c>
      <c r="E23" s="6">
        <v>53</v>
      </c>
      <c r="F23" s="6">
        <v>43</v>
      </c>
      <c r="G23" s="6">
        <v>48</v>
      </c>
      <c r="H23" s="6"/>
      <c r="I23" s="6"/>
      <c r="J23" s="63"/>
      <c r="L23" s="6">
        <v>48</v>
      </c>
      <c r="M23" s="17" t="s">
        <v>953</v>
      </c>
      <c r="N23" s="34">
        <v>0.70243902439024397</v>
      </c>
      <c r="O23" s="6" t="s">
        <v>3</v>
      </c>
      <c r="P23" s="37" t="s">
        <v>1458</v>
      </c>
      <c r="Q23" s="11" t="s">
        <v>1545</v>
      </c>
    </row>
    <row r="24" spans="1:17" x14ac:dyDescent="0.2">
      <c r="A24" s="37" t="s">
        <v>1504</v>
      </c>
      <c r="B24" s="6" t="s">
        <v>1543</v>
      </c>
      <c r="C24" s="68" t="s">
        <v>469</v>
      </c>
      <c r="D24" s="17" t="s">
        <v>953</v>
      </c>
      <c r="E24" s="6">
        <v>61</v>
      </c>
      <c r="F24" s="6">
        <v>37</v>
      </c>
      <c r="G24" s="6">
        <v>46</v>
      </c>
      <c r="H24" s="6"/>
      <c r="I24" s="6"/>
      <c r="J24" s="63"/>
      <c r="L24" s="6">
        <v>48</v>
      </c>
      <c r="M24" s="17" t="s">
        <v>953</v>
      </c>
      <c r="N24" s="34">
        <v>0.70243902439024397</v>
      </c>
      <c r="O24" s="6" t="s">
        <v>3</v>
      </c>
      <c r="P24" s="37" t="s">
        <v>1504</v>
      </c>
      <c r="Q24" s="11" t="s">
        <v>1545</v>
      </c>
    </row>
    <row r="25" spans="1:17" x14ac:dyDescent="0.2">
      <c r="A25" s="37" t="s">
        <v>1493</v>
      </c>
      <c r="B25" s="6" t="s">
        <v>1543</v>
      </c>
      <c r="C25" s="68" t="s">
        <v>512</v>
      </c>
      <c r="D25" s="17" t="s">
        <v>953</v>
      </c>
      <c r="E25" s="6">
        <v>36</v>
      </c>
      <c r="F25" s="6">
        <v>57</v>
      </c>
      <c r="G25" s="6">
        <v>51</v>
      </c>
      <c r="H25" s="6"/>
      <c r="I25" s="6"/>
      <c r="J25" s="63"/>
      <c r="L25" s="6">
        <v>48</v>
      </c>
      <c r="M25" s="17" t="s">
        <v>953</v>
      </c>
      <c r="N25" s="34">
        <v>0.70243902439024397</v>
      </c>
      <c r="O25" s="6" t="s">
        <v>3</v>
      </c>
      <c r="P25" s="37" t="s">
        <v>1493</v>
      </c>
      <c r="Q25" s="11" t="s">
        <v>1545</v>
      </c>
    </row>
    <row r="26" spans="1:17" x14ac:dyDescent="0.2">
      <c r="A26" s="37" t="s">
        <v>1497</v>
      </c>
      <c r="B26" s="6" t="s">
        <v>1543</v>
      </c>
      <c r="C26" s="68" t="s">
        <v>473</v>
      </c>
      <c r="D26" s="17" t="s">
        <v>953</v>
      </c>
      <c r="E26" s="6">
        <v>43</v>
      </c>
      <c r="F26" s="6">
        <v>52</v>
      </c>
      <c r="G26" s="6">
        <v>49</v>
      </c>
      <c r="H26" s="6"/>
      <c r="I26" s="6"/>
      <c r="J26" s="63"/>
      <c r="L26" s="6">
        <v>48</v>
      </c>
      <c r="M26" s="17" t="s">
        <v>953</v>
      </c>
      <c r="N26" s="34">
        <v>0.70243902439024397</v>
      </c>
      <c r="O26" s="6" t="s">
        <v>3</v>
      </c>
      <c r="P26" s="37" t="s">
        <v>1497</v>
      </c>
      <c r="Q26" s="11" t="s">
        <v>1545</v>
      </c>
    </row>
    <row r="27" spans="1:17" x14ac:dyDescent="0.2">
      <c r="A27" s="37" t="s">
        <v>1461</v>
      </c>
      <c r="B27" s="6" t="s">
        <v>1543</v>
      </c>
      <c r="C27" s="68" t="s">
        <v>493</v>
      </c>
      <c r="D27" s="17" t="s">
        <v>953</v>
      </c>
      <c r="E27" s="6">
        <v>58</v>
      </c>
      <c r="F27" s="6">
        <v>41</v>
      </c>
      <c r="G27" s="6">
        <v>46</v>
      </c>
      <c r="H27" s="6"/>
      <c r="I27" s="6"/>
      <c r="J27" s="63"/>
      <c r="L27" s="6">
        <v>48.333333333333336</v>
      </c>
      <c r="M27" s="17" t="s">
        <v>953</v>
      </c>
      <c r="N27" s="34">
        <v>0.70731707317073189</v>
      </c>
      <c r="O27" s="6" t="s">
        <v>3</v>
      </c>
      <c r="P27" s="37" t="s">
        <v>1461</v>
      </c>
      <c r="Q27" s="11" t="s">
        <v>1545</v>
      </c>
    </row>
    <row r="28" spans="1:17" x14ac:dyDescent="0.2">
      <c r="A28" s="37" t="s">
        <v>1486</v>
      </c>
      <c r="B28" s="6" t="s">
        <v>1543</v>
      </c>
      <c r="C28" s="68" t="s">
        <v>476</v>
      </c>
      <c r="D28" s="17" t="s">
        <v>953</v>
      </c>
      <c r="E28" s="6">
        <v>57</v>
      </c>
      <c r="F28" s="6">
        <v>40</v>
      </c>
      <c r="G28" s="6">
        <v>48</v>
      </c>
      <c r="H28" s="6"/>
      <c r="I28" s="6"/>
      <c r="J28" s="63"/>
      <c r="L28" s="6">
        <v>48.333333333333336</v>
      </c>
      <c r="M28" s="17" t="s">
        <v>953</v>
      </c>
      <c r="N28" s="34">
        <v>0.70731707317073189</v>
      </c>
      <c r="O28" s="6" t="s">
        <v>3</v>
      </c>
      <c r="P28" s="37" t="s">
        <v>1486</v>
      </c>
      <c r="Q28" s="11" t="s">
        <v>1545</v>
      </c>
    </row>
    <row r="29" spans="1:17" x14ac:dyDescent="0.2">
      <c r="A29" s="39" t="s">
        <v>1488</v>
      </c>
      <c r="B29" s="6" t="s">
        <v>1543</v>
      </c>
      <c r="C29" s="68" t="s">
        <v>477</v>
      </c>
      <c r="D29" s="17" t="s">
        <v>953</v>
      </c>
      <c r="E29" s="6">
        <v>58</v>
      </c>
      <c r="F29" s="6">
        <v>38</v>
      </c>
      <c r="G29" s="6">
        <v>44</v>
      </c>
      <c r="H29" s="6">
        <v>61</v>
      </c>
      <c r="I29" s="6">
        <v>51</v>
      </c>
      <c r="J29" s="6">
        <v>43</v>
      </c>
      <c r="L29" s="6">
        <f>AVERAGE(E29:J29)</f>
        <v>49.166666666666664</v>
      </c>
      <c r="M29" s="17" t="s">
        <v>953</v>
      </c>
      <c r="N29" s="34">
        <v>0.71951219512195197</v>
      </c>
      <c r="O29" s="6" t="s">
        <v>3</v>
      </c>
      <c r="P29" s="39" t="s">
        <v>1488</v>
      </c>
      <c r="Q29" s="11" t="s">
        <v>1545</v>
      </c>
    </row>
    <row r="30" spans="1:17" x14ac:dyDescent="0.2">
      <c r="A30" s="37" t="s">
        <v>1460</v>
      </c>
      <c r="B30" s="6" t="s">
        <v>1543</v>
      </c>
      <c r="C30" s="68" t="s">
        <v>491</v>
      </c>
      <c r="D30" s="17" t="s">
        <v>953</v>
      </c>
      <c r="E30" s="6">
        <v>44</v>
      </c>
      <c r="F30" s="6">
        <v>46</v>
      </c>
      <c r="G30" s="6">
        <v>58</v>
      </c>
      <c r="H30" s="6"/>
      <c r="I30" s="6"/>
      <c r="J30" s="63"/>
      <c r="L30" s="6">
        <v>49.333333333333336</v>
      </c>
      <c r="M30" s="17" t="s">
        <v>953</v>
      </c>
      <c r="N30" s="34">
        <v>0.72195121951219521</v>
      </c>
      <c r="O30" s="6" t="s">
        <v>3</v>
      </c>
      <c r="P30" s="37" t="s">
        <v>1460</v>
      </c>
      <c r="Q30" s="11" t="s">
        <v>1545</v>
      </c>
    </row>
    <row r="31" spans="1:17" x14ac:dyDescent="0.2">
      <c r="A31" s="37" t="s">
        <v>1511</v>
      </c>
      <c r="B31" s="6" t="s">
        <v>1543</v>
      </c>
      <c r="C31" s="68" t="s">
        <v>523</v>
      </c>
      <c r="D31" s="17" t="s">
        <v>953</v>
      </c>
      <c r="E31" s="6">
        <v>38</v>
      </c>
      <c r="F31" s="6">
        <v>56</v>
      </c>
      <c r="G31" s="6">
        <v>59</v>
      </c>
      <c r="H31" s="6"/>
      <c r="I31" s="6"/>
      <c r="J31" s="63"/>
      <c r="L31" s="6">
        <v>51</v>
      </c>
      <c r="M31" s="17" t="s">
        <v>953</v>
      </c>
      <c r="N31" s="34">
        <v>0.74634146341463425</v>
      </c>
      <c r="O31" s="6" t="s">
        <v>2</v>
      </c>
      <c r="P31" s="37" t="s">
        <v>1511</v>
      </c>
      <c r="Q31" s="11" t="s">
        <v>1546</v>
      </c>
    </row>
    <row r="32" spans="1:17" x14ac:dyDescent="0.2">
      <c r="A32" s="37" t="s">
        <v>1465</v>
      </c>
      <c r="B32" s="6" t="s">
        <v>1543</v>
      </c>
      <c r="C32" s="68" t="s">
        <v>485</v>
      </c>
      <c r="D32" s="17" t="s">
        <v>953</v>
      </c>
      <c r="E32" s="6">
        <v>49</v>
      </c>
      <c r="F32" s="6">
        <v>48</v>
      </c>
      <c r="G32" s="6">
        <v>57</v>
      </c>
      <c r="H32" s="6"/>
      <c r="I32" s="6"/>
      <c r="J32" s="63"/>
      <c r="L32" s="6">
        <v>51.333333333333336</v>
      </c>
      <c r="M32" s="17" t="s">
        <v>953</v>
      </c>
      <c r="N32" s="34">
        <v>0.75121951219512217</v>
      </c>
      <c r="O32" s="6" t="s">
        <v>2</v>
      </c>
      <c r="P32" s="37" t="s">
        <v>1465</v>
      </c>
      <c r="Q32" s="11" t="s">
        <v>1546</v>
      </c>
    </row>
    <row r="33" spans="1:17" x14ac:dyDescent="0.2">
      <c r="A33" s="37" t="s">
        <v>1508</v>
      </c>
      <c r="B33" s="6" t="s">
        <v>1543</v>
      </c>
      <c r="C33" s="68" t="s">
        <v>535</v>
      </c>
      <c r="D33" s="17" t="s">
        <v>953</v>
      </c>
      <c r="E33" s="6">
        <v>49</v>
      </c>
      <c r="F33" s="6">
        <v>45</v>
      </c>
      <c r="G33" s="6">
        <v>60</v>
      </c>
      <c r="H33" s="6"/>
      <c r="I33" s="6"/>
      <c r="J33" s="63"/>
      <c r="L33" s="6">
        <v>51.333333333333336</v>
      </c>
      <c r="M33" s="17" t="s">
        <v>953</v>
      </c>
      <c r="N33" s="34">
        <v>0.75121951219512217</v>
      </c>
      <c r="O33" s="6" t="s">
        <v>2</v>
      </c>
      <c r="P33" s="37" t="s">
        <v>1508</v>
      </c>
      <c r="Q33" s="11" t="s">
        <v>1546</v>
      </c>
    </row>
    <row r="34" spans="1:17" x14ac:dyDescent="0.2">
      <c r="A34" s="37" t="s">
        <v>1501</v>
      </c>
      <c r="B34" s="6" t="s">
        <v>1543</v>
      </c>
      <c r="C34" s="68" t="s">
        <v>470</v>
      </c>
      <c r="D34" s="17" t="s">
        <v>953</v>
      </c>
      <c r="E34" s="6">
        <v>45</v>
      </c>
      <c r="F34" s="6">
        <v>58</v>
      </c>
      <c r="G34" s="6">
        <v>52</v>
      </c>
      <c r="H34" s="6"/>
      <c r="I34" s="6"/>
      <c r="J34" s="63"/>
      <c r="L34" s="6">
        <v>51.666666666666664</v>
      </c>
      <c r="M34" s="17" t="s">
        <v>953</v>
      </c>
      <c r="N34" s="34">
        <v>0.75609756097560976</v>
      </c>
      <c r="O34" s="6" t="s">
        <v>2</v>
      </c>
      <c r="P34" s="37" t="s">
        <v>1501</v>
      </c>
      <c r="Q34" s="11" t="s">
        <v>1546</v>
      </c>
    </row>
    <row r="35" spans="1:17" x14ac:dyDescent="0.2">
      <c r="A35" s="37" t="s">
        <v>1490</v>
      </c>
      <c r="B35" s="6" t="s">
        <v>1543</v>
      </c>
      <c r="C35" s="68" t="s">
        <v>498</v>
      </c>
      <c r="D35" s="17" t="s">
        <v>953</v>
      </c>
      <c r="E35" s="6">
        <v>53</v>
      </c>
      <c r="F35" s="6">
        <v>57</v>
      </c>
      <c r="G35" s="6">
        <v>46</v>
      </c>
      <c r="H35" s="6"/>
      <c r="I35" s="6"/>
      <c r="J35" s="63"/>
      <c r="L35" s="6">
        <v>52</v>
      </c>
      <c r="M35" s="17" t="s">
        <v>953</v>
      </c>
      <c r="N35" s="34">
        <v>0.76097560975609768</v>
      </c>
      <c r="O35" s="6" t="s">
        <v>2</v>
      </c>
      <c r="P35" s="37" t="s">
        <v>1490</v>
      </c>
      <c r="Q35" s="11" t="s">
        <v>1546</v>
      </c>
    </row>
    <row r="36" spans="1:17" x14ac:dyDescent="0.2">
      <c r="A36" s="37" t="s">
        <v>1495</v>
      </c>
      <c r="B36" s="6" t="s">
        <v>1543</v>
      </c>
      <c r="C36" s="68" t="s">
        <v>534</v>
      </c>
      <c r="D36" s="17" t="s">
        <v>953</v>
      </c>
      <c r="E36" s="6">
        <v>52</v>
      </c>
      <c r="F36" s="6">
        <v>45</v>
      </c>
      <c r="G36" s="6">
        <v>59</v>
      </c>
      <c r="H36" s="6"/>
      <c r="I36" s="6"/>
      <c r="J36" s="63"/>
      <c r="L36" s="6">
        <v>52</v>
      </c>
      <c r="M36" s="17" t="s">
        <v>953</v>
      </c>
      <c r="N36" s="34">
        <v>0.76097560975609768</v>
      </c>
      <c r="O36" s="6" t="s">
        <v>2</v>
      </c>
      <c r="P36" s="37" t="s">
        <v>1495</v>
      </c>
      <c r="Q36" s="11" t="s">
        <v>1546</v>
      </c>
    </row>
    <row r="37" spans="1:17" x14ac:dyDescent="0.2">
      <c r="A37" s="37" t="s">
        <v>403</v>
      </c>
      <c r="B37" s="6" t="s">
        <v>1543</v>
      </c>
      <c r="C37" s="68" t="s">
        <v>1000</v>
      </c>
      <c r="D37" s="17" t="s">
        <v>953</v>
      </c>
      <c r="E37" s="6">
        <v>52</v>
      </c>
      <c r="F37" s="6">
        <v>62</v>
      </c>
      <c r="G37" s="6">
        <v>42</v>
      </c>
      <c r="H37" s="6"/>
      <c r="I37" s="6"/>
      <c r="J37" s="63"/>
      <c r="L37" s="6">
        <v>52</v>
      </c>
      <c r="M37" s="17" t="s">
        <v>953</v>
      </c>
      <c r="N37" s="34">
        <v>0.76097560975609768</v>
      </c>
      <c r="O37" s="6" t="s">
        <v>2</v>
      </c>
      <c r="P37" s="37" t="s">
        <v>403</v>
      </c>
      <c r="Q37" s="11" t="s">
        <v>1546</v>
      </c>
    </row>
    <row r="38" spans="1:17" x14ac:dyDescent="0.2">
      <c r="A38" s="37" t="s">
        <v>1499</v>
      </c>
      <c r="B38" s="6" t="s">
        <v>1543</v>
      </c>
      <c r="C38" s="68" t="s">
        <v>508</v>
      </c>
      <c r="D38" s="17" t="s">
        <v>953</v>
      </c>
      <c r="E38" s="6">
        <v>58</v>
      </c>
      <c r="F38" s="6">
        <v>45</v>
      </c>
      <c r="G38" s="6">
        <v>54</v>
      </c>
      <c r="H38" s="6"/>
      <c r="I38" s="6"/>
      <c r="J38" s="63"/>
      <c r="L38" s="6">
        <v>52.333333333333336</v>
      </c>
      <c r="M38" s="17" t="s">
        <v>953</v>
      </c>
      <c r="N38" s="34">
        <v>0.76585365853658549</v>
      </c>
      <c r="O38" s="6" t="s">
        <v>2</v>
      </c>
      <c r="P38" s="37" t="s">
        <v>1499</v>
      </c>
      <c r="Q38" s="11" t="s">
        <v>1546</v>
      </c>
    </row>
    <row r="39" spans="1:17" x14ac:dyDescent="0.2">
      <c r="A39" s="37" t="s">
        <v>1489</v>
      </c>
      <c r="B39" s="6" t="s">
        <v>1543</v>
      </c>
      <c r="C39" s="68" t="s">
        <v>516</v>
      </c>
      <c r="D39" s="17" t="s">
        <v>953</v>
      </c>
      <c r="E39" s="6">
        <v>57</v>
      </c>
      <c r="F39" s="6">
        <v>45</v>
      </c>
      <c r="G39" s="6">
        <v>57</v>
      </c>
      <c r="H39" s="6"/>
      <c r="I39" s="6"/>
      <c r="J39" s="63"/>
      <c r="L39" s="6">
        <v>53</v>
      </c>
      <c r="M39" s="17" t="s">
        <v>953</v>
      </c>
      <c r="N39" s="34">
        <v>0.775609756097561</v>
      </c>
      <c r="O39" s="6" t="s">
        <v>2</v>
      </c>
      <c r="P39" s="37" t="s">
        <v>1489</v>
      </c>
      <c r="Q39" s="11" t="s">
        <v>1546</v>
      </c>
    </row>
    <row r="40" spans="1:17" x14ac:dyDescent="0.2">
      <c r="A40" s="37" t="s">
        <v>1247</v>
      </c>
      <c r="B40" s="6" t="s">
        <v>1543</v>
      </c>
      <c r="C40" s="68" t="s">
        <v>451</v>
      </c>
      <c r="D40" s="17" t="s">
        <v>953</v>
      </c>
      <c r="E40" s="6">
        <v>51</v>
      </c>
      <c r="F40" s="6">
        <v>49</v>
      </c>
      <c r="G40" s="6">
        <v>60</v>
      </c>
      <c r="H40" s="6"/>
      <c r="I40" s="6"/>
      <c r="J40" s="63"/>
      <c r="L40" s="6">
        <v>53.333333333333336</v>
      </c>
      <c r="M40" s="17" t="s">
        <v>953</v>
      </c>
      <c r="N40" s="34">
        <v>0.78048780487804892</v>
      </c>
      <c r="O40" s="6" t="s">
        <v>2</v>
      </c>
      <c r="P40" s="37" t="s">
        <v>1247</v>
      </c>
      <c r="Q40" s="11" t="s">
        <v>1546</v>
      </c>
    </row>
    <row r="41" spans="1:17" x14ac:dyDescent="0.2">
      <c r="A41" s="37" t="s">
        <v>1462</v>
      </c>
      <c r="B41" s="6" t="s">
        <v>1543</v>
      </c>
      <c r="C41" s="68" t="s">
        <v>494</v>
      </c>
      <c r="D41" s="17" t="s">
        <v>953</v>
      </c>
      <c r="E41" s="6">
        <v>69</v>
      </c>
      <c r="F41" s="6">
        <v>43</v>
      </c>
      <c r="G41" s="6">
        <v>49</v>
      </c>
      <c r="H41" s="6"/>
      <c r="I41" s="6"/>
      <c r="J41" s="63"/>
      <c r="L41" s="6">
        <v>53.666666666666664</v>
      </c>
      <c r="M41" s="17" t="s">
        <v>953</v>
      </c>
      <c r="N41" s="34">
        <v>0.78536585365853651</v>
      </c>
      <c r="O41" s="6" t="s">
        <v>2</v>
      </c>
      <c r="P41" s="37" t="s">
        <v>1462</v>
      </c>
      <c r="Q41" s="11" t="s">
        <v>1546</v>
      </c>
    </row>
    <row r="42" spans="1:17" x14ac:dyDescent="0.2">
      <c r="A42" s="37" t="s">
        <v>1494</v>
      </c>
      <c r="B42" s="6" t="s">
        <v>1543</v>
      </c>
      <c r="C42" s="68" t="s">
        <v>1001</v>
      </c>
      <c r="D42" s="17" t="s">
        <v>953</v>
      </c>
      <c r="E42" s="6">
        <v>39</v>
      </c>
      <c r="F42" s="6">
        <v>66</v>
      </c>
      <c r="G42" s="6">
        <v>56</v>
      </c>
      <c r="H42" s="6"/>
      <c r="I42" s="6"/>
      <c r="J42" s="63"/>
      <c r="L42" s="6">
        <v>53.666666666666664</v>
      </c>
      <c r="M42" s="17" t="s">
        <v>953</v>
      </c>
      <c r="N42" s="34">
        <v>0.78536585365853651</v>
      </c>
      <c r="O42" s="6" t="s">
        <v>2</v>
      </c>
      <c r="P42" s="37" t="s">
        <v>1494</v>
      </c>
      <c r="Q42" s="11" t="s">
        <v>1546</v>
      </c>
    </row>
    <row r="43" spans="1:17" x14ac:dyDescent="0.2">
      <c r="A43" s="37" t="s">
        <v>1467</v>
      </c>
      <c r="B43" s="6" t="s">
        <v>1543</v>
      </c>
      <c r="C43" s="68" t="s">
        <v>495</v>
      </c>
      <c r="D43" s="17" t="s">
        <v>953</v>
      </c>
      <c r="E43" s="6">
        <v>64</v>
      </c>
      <c r="F43" s="6">
        <v>50</v>
      </c>
      <c r="G43" s="6">
        <v>48</v>
      </c>
      <c r="H43" s="6"/>
      <c r="I43" s="6"/>
      <c r="J43" s="63"/>
      <c r="L43" s="6">
        <v>54</v>
      </c>
      <c r="M43" s="17" t="s">
        <v>953</v>
      </c>
      <c r="N43" s="34">
        <v>0.79024390243902443</v>
      </c>
      <c r="O43" s="6" t="s">
        <v>2</v>
      </c>
      <c r="P43" s="37" t="s">
        <v>1467</v>
      </c>
      <c r="Q43" s="11" t="s">
        <v>1546</v>
      </c>
    </row>
    <row r="44" spans="1:17" x14ac:dyDescent="0.2">
      <c r="A44" s="37" t="s">
        <v>1244</v>
      </c>
      <c r="B44" s="6" t="s">
        <v>1543</v>
      </c>
      <c r="C44" s="68" t="s">
        <v>463</v>
      </c>
      <c r="D44" s="17" t="s">
        <v>953</v>
      </c>
      <c r="E44" s="6">
        <v>48</v>
      </c>
      <c r="F44" s="6">
        <v>57</v>
      </c>
      <c r="G44" s="6">
        <v>57</v>
      </c>
      <c r="H44" s="6"/>
      <c r="I44" s="6"/>
      <c r="J44" s="63"/>
      <c r="L44" s="6">
        <v>54</v>
      </c>
      <c r="M44" s="17" t="s">
        <v>953</v>
      </c>
      <c r="N44" s="34">
        <v>0.79024390243902443</v>
      </c>
      <c r="O44" s="6" t="s">
        <v>2</v>
      </c>
      <c r="P44" s="37" t="s">
        <v>1244</v>
      </c>
      <c r="Q44" s="11" t="s">
        <v>1546</v>
      </c>
    </row>
    <row r="45" spans="1:17" x14ac:dyDescent="0.2">
      <c r="A45" s="37" t="s">
        <v>1506</v>
      </c>
      <c r="B45" s="6" t="s">
        <v>1543</v>
      </c>
      <c r="C45" s="68" t="s">
        <v>462</v>
      </c>
      <c r="D45" s="17" t="s">
        <v>953</v>
      </c>
      <c r="E45" s="6">
        <v>54</v>
      </c>
      <c r="F45" s="6">
        <v>46</v>
      </c>
      <c r="G45" s="6">
        <v>63</v>
      </c>
      <c r="H45" s="6"/>
      <c r="I45" s="6"/>
      <c r="J45" s="63"/>
      <c r="L45" s="6">
        <v>54.333333333333336</v>
      </c>
      <c r="M45" s="17" t="s">
        <v>953</v>
      </c>
      <c r="N45" s="34">
        <v>0.79512195121951235</v>
      </c>
      <c r="O45" s="6" t="s">
        <v>2</v>
      </c>
      <c r="P45" s="37" t="s">
        <v>1506</v>
      </c>
      <c r="Q45" s="11" t="s">
        <v>1546</v>
      </c>
    </row>
    <row r="46" spans="1:17" x14ac:dyDescent="0.2">
      <c r="A46" s="37" t="s">
        <v>1512</v>
      </c>
      <c r="B46" s="6" t="s">
        <v>1543</v>
      </c>
      <c r="C46" s="68" t="s">
        <v>509</v>
      </c>
      <c r="D46" s="17" t="s">
        <v>953</v>
      </c>
      <c r="E46" s="6">
        <v>62</v>
      </c>
      <c r="F46" s="6">
        <v>50</v>
      </c>
      <c r="G46" s="6">
        <v>51</v>
      </c>
      <c r="H46" s="6"/>
      <c r="I46" s="6"/>
      <c r="J46" s="63"/>
      <c r="L46" s="6">
        <v>54.333333333333336</v>
      </c>
      <c r="M46" s="17" t="s">
        <v>953</v>
      </c>
      <c r="N46" s="34">
        <v>0.79512195121951235</v>
      </c>
      <c r="O46" s="6" t="s">
        <v>2</v>
      </c>
      <c r="P46" s="37" t="s">
        <v>1512</v>
      </c>
      <c r="Q46" s="11" t="s">
        <v>1546</v>
      </c>
    </row>
    <row r="47" spans="1:17" x14ac:dyDescent="0.2">
      <c r="A47" s="37" t="s">
        <v>1496</v>
      </c>
      <c r="B47" s="6" t="s">
        <v>1543</v>
      </c>
      <c r="C47" s="68" t="s">
        <v>522</v>
      </c>
      <c r="D47" s="17" t="s">
        <v>953</v>
      </c>
      <c r="E47" s="6">
        <v>59</v>
      </c>
      <c r="F47" s="6">
        <v>63</v>
      </c>
      <c r="G47" s="6">
        <v>42</v>
      </c>
      <c r="H47" s="6"/>
      <c r="I47" s="6"/>
      <c r="J47" s="63"/>
      <c r="L47" s="6">
        <v>54.666666666666664</v>
      </c>
      <c r="M47" s="17" t="s">
        <v>953</v>
      </c>
      <c r="N47" s="34">
        <v>0.8</v>
      </c>
      <c r="O47" s="6" t="s">
        <v>2</v>
      </c>
      <c r="P47" s="37" t="s">
        <v>1496</v>
      </c>
      <c r="Q47" s="11" t="s">
        <v>1546</v>
      </c>
    </row>
    <row r="48" spans="1:17" x14ac:dyDescent="0.2">
      <c r="A48" s="37" t="s">
        <v>1502</v>
      </c>
      <c r="B48" s="6" t="s">
        <v>1543</v>
      </c>
      <c r="C48" s="68" t="s">
        <v>510</v>
      </c>
      <c r="D48" s="17" t="s">
        <v>953</v>
      </c>
      <c r="E48" s="6">
        <v>52</v>
      </c>
      <c r="F48" s="6">
        <v>61</v>
      </c>
      <c r="G48" s="6">
        <v>53</v>
      </c>
      <c r="H48" s="6"/>
      <c r="I48" s="6"/>
      <c r="J48" s="63"/>
      <c r="L48" s="6">
        <v>55.333333333333336</v>
      </c>
      <c r="M48" s="17" t="s">
        <v>953</v>
      </c>
      <c r="N48" s="34">
        <v>0.80975609756097566</v>
      </c>
      <c r="O48" s="6" t="s">
        <v>2</v>
      </c>
      <c r="P48" s="37" t="s">
        <v>1502</v>
      </c>
      <c r="Q48" s="11" t="s">
        <v>1546</v>
      </c>
    </row>
    <row r="49" spans="1:17" x14ac:dyDescent="0.2">
      <c r="A49" s="66" t="s">
        <v>1518</v>
      </c>
      <c r="B49" s="6" t="e">
        <v>#N/A</v>
      </c>
      <c r="C49" s="68" t="s">
        <v>1006</v>
      </c>
      <c r="D49" s="17" t="s">
        <v>953</v>
      </c>
      <c r="E49" s="6">
        <v>45</v>
      </c>
      <c r="F49" s="6">
        <v>65</v>
      </c>
      <c r="G49" s="6">
        <v>57</v>
      </c>
      <c r="H49" s="6"/>
      <c r="I49" s="6"/>
      <c r="J49" s="63"/>
      <c r="L49" s="6">
        <v>55.666666666666664</v>
      </c>
      <c r="M49" s="17" t="s">
        <v>953</v>
      </c>
      <c r="N49" s="34">
        <v>0.81463414634146336</v>
      </c>
      <c r="O49" s="6" t="s">
        <v>2</v>
      </c>
      <c r="P49" s="66" t="s">
        <v>1518</v>
      </c>
      <c r="Q49" s="11" t="s">
        <v>1546</v>
      </c>
    </row>
    <row r="50" spans="1:17" x14ac:dyDescent="0.2">
      <c r="A50" s="37" t="s">
        <v>1468</v>
      </c>
      <c r="B50" s="6" t="s">
        <v>1543</v>
      </c>
      <c r="C50" s="68" t="s">
        <v>492</v>
      </c>
      <c r="D50" s="17" t="s">
        <v>953</v>
      </c>
      <c r="E50" s="6">
        <v>63</v>
      </c>
      <c r="F50" s="6">
        <v>60</v>
      </c>
      <c r="G50" s="6">
        <v>47</v>
      </c>
      <c r="H50" s="6"/>
      <c r="I50" s="6"/>
      <c r="J50" s="63"/>
      <c r="L50" s="6">
        <v>56.666666666666664</v>
      </c>
      <c r="M50" s="17" t="s">
        <v>953</v>
      </c>
      <c r="N50" s="34">
        <v>0.82926829268292679</v>
      </c>
      <c r="O50" s="6" t="s">
        <v>2</v>
      </c>
      <c r="P50" s="37" t="s">
        <v>1468</v>
      </c>
      <c r="Q50" s="11" t="s">
        <v>1546</v>
      </c>
    </row>
    <row r="51" spans="1:17" x14ac:dyDescent="0.2">
      <c r="A51" s="37" t="s">
        <v>1507</v>
      </c>
      <c r="B51" s="6" t="s">
        <v>1543</v>
      </c>
      <c r="C51" s="68" t="s">
        <v>505</v>
      </c>
      <c r="D51" s="17" t="s">
        <v>953</v>
      </c>
      <c r="E51" s="6">
        <v>46</v>
      </c>
      <c r="F51" s="6">
        <v>67</v>
      </c>
      <c r="G51" s="6">
        <v>58</v>
      </c>
      <c r="H51" s="6"/>
      <c r="I51" s="6"/>
      <c r="J51" s="63"/>
      <c r="L51" s="6">
        <v>57</v>
      </c>
      <c r="M51" s="17" t="s">
        <v>953</v>
      </c>
      <c r="N51" s="34">
        <v>0.83414634146341471</v>
      </c>
      <c r="O51" s="6" t="s">
        <v>2</v>
      </c>
      <c r="P51" s="37" t="s">
        <v>1507</v>
      </c>
      <c r="Q51" s="11" t="s">
        <v>1546</v>
      </c>
    </row>
    <row r="52" spans="1:17" x14ac:dyDescent="0.2">
      <c r="A52" s="37" t="s">
        <v>1471</v>
      </c>
      <c r="B52" s="6" t="s">
        <v>1543</v>
      </c>
      <c r="C52" s="68" t="s">
        <v>497</v>
      </c>
      <c r="D52" s="17" t="s">
        <v>953</v>
      </c>
      <c r="E52" s="6">
        <v>49</v>
      </c>
      <c r="F52" s="6">
        <v>70</v>
      </c>
      <c r="G52" s="6">
        <v>53</v>
      </c>
      <c r="H52" s="6"/>
      <c r="I52" s="6"/>
      <c r="J52" s="63"/>
      <c r="L52" s="6">
        <v>57.333333333333336</v>
      </c>
      <c r="M52" s="17" t="s">
        <v>953</v>
      </c>
      <c r="N52" s="34">
        <v>0.83902439024390263</v>
      </c>
      <c r="O52" s="6" t="s">
        <v>2</v>
      </c>
      <c r="P52" s="37" t="s">
        <v>1471</v>
      </c>
      <c r="Q52" s="11" t="s">
        <v>1546</v>
      </c>
    </row>
    <row r="53" spans="1:17" x14ac:dyDescent="0.2">
      <c r="A53" s="37" t="s">
        <v>1492</v>
      </c>
      <c r="B53" s="6" t="s">
        <v>1543</v>
      </c>
      <c r="C53" s="68" t="s">
        <v>506</v>
      </c>
      <c r="D53" s="17" t="s">
        <v>953</v>
      </c>
      <c r="E53" s="6">
        <v>60</v>
      </c>
      <c r="F53" s="6">
        <v>62</v>
      </c>
      <c r="G53" s="6">
        <v>50</v>
      </c>
      <c r="H53" s="6"/>
      <c r="I53" s="6"/>
      <c r="J53" s="63"/>
      <c r="L53" s="6">
        <v>57.333333333333336</v>
      </c>
      <c r="M53" s="17" t="s">
        <v>953</v>
      </c>
      <c r="N53" s="34">
        <v>0.83902439024390263</v>
      </c>
      <c r="O53" s="6" t="s">
        <v>2</v>
      </c>
      <c r="P53" s="37" t="s">
        <v>1492</v>
      </c>
      <c r="Q53" s="11" t="s">
        <v>1546</v>
      </c>
    </row>
    <row r="54" spans="1:17" x14ac:dyDescent="0.2">
      <c r="A54" s="37" t="s">
        <v>1505</v>
      </c>
      <c r="B54" s="6" t="s">
        <v>1543</v>
      </c>
      <c r="C54" s="68" t="s">
        <v>513</v>
      </c>
      <c r="D54" s="17" t="s">
        <v>953</v>
      </c>
      <c r="E54" s="6">
        <v>57</v>
      </c>
      <c r="F54" s="6">
        <v>64</v>
      </c>
      <c r="G54" s="6">
        <v>53</v>
      </c>
      <c r="H54" s="6"/>
      <c r="I54" s="6"/>
      <c r="J54" s="63"/>
      <c r="L54" s="6">
        <v>58</v>
      </c>
      <c r="M54" s="17" t="s">
        <v>953</v>
      </c>
      <c r="N54" s="34">
        <v>0.84878048780487814</v>
      </c>
      <c r="O54" s="6" t="s">
        <v>2</v>
      </c>
      <c r="P54" s="37" t="s">
        <v>1505</v>
      </c>
      <c r="Q54" s="11" t="s">
        <v>1546</v>
      </c>
    </row>
    <row r="55" spans="1:17" x14ac:dyDescent="0.2">
      <c r="A55" s="37" t="s">
        <v>1500</v>
      </c>
      <c r="B55" s="6" t="s">
        <v>1543</v>
      </c>
      <c r="C55" s="68" t="s">
        <v>474</v>
      </c>
      <c r="D55" s="17" t="s">
        <v>953</v>
      </c>
      <c r="E55" s="6">
        <v>74</v>
      </c>
      <c r="F55" s="6">
        <v>49</v>
      </c>
      <c r="G55" s="6">
        <v>51</v>
      </c>
      <c r="H55" s="6"/>
      <c r="I55" s="6"/>
      <c r="J55" s="63"/>
      <c r="L55" s="6">
        <v>58</v>
      </c>
      <c r="M55" s="17" t="s">
        <v>953</v>
      </c>
      <c r="N55" s="34">
        <v>0.84878048780487814</v>
      </c>
      <c r="O55" s="6" t="s">
        <v>2</v>
      </c>
      <c r="P55" s="37" t="s">
        <v>1500</v>
      </c>
      <c r="Q55" s="11" t="s">
        <v>1546</v>
      </c>
    </row>
    <row r="56" spans="1:17" x14ac:dyDescent="0.2">
      <c r="A56" s="37" t="s">
        <v>1466</v>
      </c>
      <c r="B56" s="6" t="s">
        <v>1543</v>
      </c>
      <c r="C56" s="68" t="s">
        <v>481</v>
      </c>
      <c r="D56" s="17" t="s">
        <v>953</v>
      </c>
      <c r="E56" s="6">
        <v>52</v>
      </c>
      <c r="F56" s="6">
        <v>55</v>
      </c>
      <c r="G56" s="6">
        <v>68</v>
      </c>
      <c r="H56" s="6"/>
      <c r="I56" s="6"/>
      <c r="J56" s="63"/>
      <c r="L56" s="6">
        <v>58.333333333333336</v>
      </c>
      <c r="M56" s="17" t="s">
        <v>953</v>
      </c>
      <c r="N56" s="34">
        <v>0.85365853658536595</v>
      </c>
      <c r="O56" s="6" t="s">
        <v>2</v>
      </c>
      <c r="P56" s="37" t="s">
        <v>1466</v>
      </c>
      <c r="Q56" s="11" t="s">
        <v>1546</v>
      </c>
    </row>
    <row r="57" spans="1:17" x14ac:dyDescent="0.2">
      <c r="A57" s="37" t="s">
        <v>1456</v>
      </c>
      <c r="B57" s="6" t="s">
        <v>1544</v>
      </c>
      <c r="C57" s="68" t="s">
        <v>998</v>
      </c>
      <c r="D57" s="17" t="s">
        <v>953</v>
      </c>
      <c r="E57" s="6">
        <v>61</v>
      </c>
      <c r="F57" s="6">
        <v>53</v>
      </c>
      <c r="G57" s="6">
        <v>61</v>
      </c>
      <c r="H57" s="6"/>
      <c r="I57" s="6"/>
      <c r="J57" s="63"/>
      <c r="L57" s="6">
        <v>58.333333333333336</v>
      </c>
      <c r="M57" s="17" t="s">
        <v>953</v>
      </c>
      <c r="N57" s="34">
        <v>0.85365853658536595</v>
      </c>
      <c r="O57" s="6" t="s">
        <v>2</v>
      </c>
      <c r="P57" s="37" t="s">
        <v>1456</v>
      </c>
      <c r="Q57" s="11" t="s">
        <v>1546</v>
      </c>
    </row>
    <row r="58" spans="1:17" x14ac:dyDescent="0.2">
      <c r="A58" s="37" t="s">
        <v>1498</v>
      </c>
      <c r="B58" s="6" t="s">
        <v>1543</v>
      </c>
      <c r="C58" s="68" t="s">
        <v>472</v>
      </c>
      <c r="D58" s="17" t="s">
        <v>953</v>
      </c>
      <c r="E58" s="6">
        <v>53</v>
      </c>
      <c r="F58" s="6">
        <v>59</v>
      </c>
      <c r="G58" s="6">
        <v>63</v>
      </c>
      <c r="H58" s="6"/>
      <c r="I58" s="6"/>
      <c r="J58" s="63"/>
      <c r="L58" s="6">
        <v>58.333333333333336</v>
      </c>
      <c r="M58" s="17" t="s">
        <v>953</v>
      </c>
      <c r="N58" s="34">
        <v>0.85365853658536595</v>
      </c>
      <c r="O58" s="6" t="s">
        <v>2</v>
      </c>
      <c r="P58" s="37" t="s">
        <v>1498</v>
      </c>
      <c r="Q58" s="11" t="s">
        <v>1546</v>
      </c>
    </row>
    <row r="59" spans="1:17" x14ac:dyDescent="0.2">
      <c r="A59" s="37" t="s">
        <v>1261</v>
      </c>
      <c r="B59" s="6" t="s">
        <v>1543</v>
      </c>
      <c r="C59" s="68" t="s">
        <v>542</v>
      </c>
      <c r="D59" s="17" t="s">
        <v>953</v>
      </c>
      <c r="E59" s="6">
        <v>52</v>
      </c>
      <c r="F59" s="6">
        <v>56</v>
      </c>
      <c r="G59" s="6">
        <v>67</v>
      </c>
      <c r="H59" s="6"/>
      <c r="I59" s="6"/>
      <c r="J59" s="63"/>
      <c r="L59" s="6">
        <v>58.333333333333336</v>
      </c>
      <c r="M59" s="17" t="s">
        <v>953</v>
      </c>
      <c r="N59" s="34">
        <v>0.85365853658536595</v>
      </c>
      <c r="O59" s="6" t="s">
        <v>2</v>
      </c>
      <c r="P59" s="37" t="s">
        <v>1261</v>
      </c>
      <c r="Q59" s="11" t="s">
        <v>1546</v>
      </c>
    </row>
    <row r="60" spans="1:17" x14ac:dyDescent="0.2">
      <c r="A60" s="37" t="s">
        <v>1464</v>
      </c>
      <c r="B60" s="6" t="s">
        <v>1543</v>
      </c>
      <c r="C60" s="68" t="s">
        <v>487</v>
      </c>
      <c r="D60" s="17" t="s">
        <v>953</v>
      </c>
      <c r="E60" s="6">
        <v>57</v>
      </c>
      <c r="F60" s="6">
        <v>58</v>
      </c>
      <c r="G60" s="6">
        <v>61</v>
      </c>
      <c r="H60" s="6"/>
      <c r="I60" s="6"/>
      <c r="J60" s="63"/>
      <c r="L60" s="6">
        <v>58.666666666666664</v>
      </c>
      <c r="M60" s="17" t="s">
        <v>953</v>
      </c>
      <c r="N60" s="34">
        <v>0.85853658536585353</v>
      </c>
      <c r="O60" s="6" t="s">
        <v>2</v>
      </c>
      <c r="P60" s="37" t="s">
        <v>1464</v>
      </c>
      <c r="Q60" s="11" t="s">
        <v>1546</v>
      </c>
    </row>
    <row r="61" spans="1:17" x14ac:dyDescent="0.2">
      <c r="A61" s="37" t="s">
        <v>1510</v>
      </c>
      <c r="B61" s="6" t="s">
        <v>1543</v>
      </c>
      <c r="C61" s="68" t="s">
        <v>511</v>
      </c>
      <c r="D61" s="17" t="s">
        <v>953</v>
      </c>
      <c r="E61" s="6">
        <v>61</v>
      </c>
      <c r="F61" s="6">
        <v>54</v>
      </c>
      <c r="G61" s="6">
        <v>61</v>
      </c>
      <c r="H61" s="6"/>
      <c r="I61" s="6"/>
      <c r="J61" s="63"/>
      <c r="L61" s="6">
        <v>58.666666666666664</v>
      </c>
      <c r="M61" s="17" t="s">
        <v>953</v>
      </c>
      <c r="N61" s="34">
        <v>0.85853658536585353</v>
      </c>
      <c r="O61" s="6" t="s">
        <v>2</v>
      </c>
      <c r="P61" s="37" t="s">
        <v>1510</v>
      </c>
      <c r="Q61" s="11" t="s">
        <v>1546</v>
      </c>
    </row>
    <row r="62" spans="1:17" x14ac:dyDescent="0.2">
      <c r="A62" s="37" t="s">
        <v>1514</v>
      </c>
      <c r="B62" s="6" t="s">
        <v>1543</v>
      </c>
      <c r="C62" s="68" t="s">
        <v>471</v>
      </c>
      <c r="D62" s="17" t="s">
        <v>953</v>
      </c>
      <c r="E62" s="6">
        <v>52</v>
      </c>
      <c r="F62" s="6">
        <v>55</v>
      </c>
      <c r="G62" s="6">
        <v>69</v>
      </c>
      <c r="H62" s="6"/>
      <c r="I62" s="6"/>
      <c r="J62" s="63"/>
      <c r="L62" s="6">
        <v>58.666666666666664</v>
      </c>
      <c r="M62" s="17" t="s">
        <v>953</v>
      </c>
      <c r="N62" s="34">
        <v>0.85853658536585353</v>
      </c>
      <c r="O62" s="6" t="s">
        <v>2</v>
      </c>
      <c r="P62" s="37" t="s">
        <v>1514</v>
      </c>
      <c r="Q62" s="11" t="s">
        <v>1546</v>
      </c>
    </row>
    <row r="63" spans="1:17" x14ac:dyDescent="0.2">
      <c r="A63" s="37" t="s">
        <v>1472</v>
      </c>
      <c r="B63" s="6" t="s">
        <v>1543</v>
      </c>
      <c r="C63" s="68" t="s">
        <v>500</v>
      </c>
      <c r="D63" s="17" t="s">
        <v>953</v>
      </c>
      <c r="E63" s="6">
        <v>63</v>
      </c>
      <c r="F63" s="6">
        <v>50</v>
      </c>
      <c r="G63" s="6">
        <v>64</v>
      </c>
      <c r="H63" s="6"/>
      <c r="I63" s="6"/>
      <c r="J63" s="63"/>
      <c r="L63" s="6">
        <v>59</v>
      </c>
      <c r="M63" s="17" t="s">
        <v>953</v>
      </c>
      <c r="N63" s="34">
        <v>0.86341463414634145</v>
      </c>
      <c r="O63" s="6" t="s">
        <v>2</v>
      </c>
      <c r="P63" s="37" t="s">
        <v>1472</v>
      </c>
      <c r="Q63" s="11" t="s">
        <v>1546</v>
      </c>
    </row>
    <row r="64" spans="1:17" x14ac:dyDescent="0.2">
      <c r="A64" s="37" t="s">
        <v>1485</v>
      </c>
      <c r="B64" s="6" t="s">
        <v>1543</v>
      </c>
      <c r="C64" s="68" t="s">
        <v>514</v>
      </c>
      <c r="D64" s="17" t="s">
        <v>953</v>
      </c>
      <c r="E64" s="6">
        <v>67</v>
      </c>
      <c r="F64" s="6">
        <v>50</v>
      </c>
      <c r="G64" s="6">
        <v>63</v>
      </c>
      <c r="H64" s="6"/>
      <c r="I64" s="6"/>
      <c r="J64" s="63"/>
      <c r="L64" s="6">
        <v>60</v>
      </c>
      <c r="M64" s="17" t="s">
        <v>953</v>
      </c>
      <c r="N64" s="34">
        <v>0.87804878048780499</v>
      </c>
      <c r="O64" s="6" t="s">
        <v>2</v>
      </c>
      <c r="P64" s="37" t="s">
        <v>1485</v>
      </c>
      <c r="Q64" s="11" t="s">
        <v>1546</v>
      </c>
    </row>
    <row r="65" spans="1:17" x14ac:dyDescent="0.2">
      <c r="A65" s="37" t="s">
        <v>1515</v>
      </c>
      <c r="B65" s="6" t="s">
        <v>1543</v>
      </c>
      <c r="C65" s="68" t="s">
        <v>999</v>
      </c>
      <c r="D65" s="17" t="s">
        <v>953</v>
      </c>
      <c r="E65" s="6">
        <v>67</v>
      </c>
      <c r="F65" s="6">
        <v>66</v>
      </c>
      <c r="G65" s="6">
        <v>49</v>
      </c>
      <c r="H65" s="6"/>
      <c r="I65" s="6"/>
      <c r="J65" s="63"/>
      <c r="L65" s="6">
        <v>60.666666666666664</v>
      </c>
      <c r="M65" s="17" t="s">
        <v>953</v>
      </c>
      <c r="N65" s="34">
        <v>0.8878048780487805</v>
      </c>
      <c r="O65" s="6" t="s">
        <v>2</v>
      </c>
      <c r="P65" s="37" t="s">
        <v>1515</v>
      </c>
      <c r="Q65" s="11" t="s">
        <v>1546</v>
      </c>
    </row>
    <row r="66" spans="1:17" x14ac:dyDescent="0.2">
      <c r="A66" s="37" t="s">
        <v>1480</v>
      </c>
      <c r="B66" s="6" t="s">
        <v>1543</v>
      </c>
      <c r="C66" s="68" t="s">
        <v>504</v>
      </c>
      <c r="D66" s="17" t="s">
        <v>953</v>
      </c>
      <c r="E66" s="6">
        <v>67</v>
      </c>
      <c r="F66" s="6">
        <v>57</v>
      </c>
      <c r="G66" s="6">
        <v>58</v>
      </c>
      <c r="H66" s="6"/>
      <c r="I66" s="6"/>
      <c r="J66" s="63"/>
      <c r="L66" s="6">
        <v>60.666666666666664</v>
      </c>
      <c r="M66" s="17" t="s">
        <v>953</v>
      </c>
      <c r="N66" s="34">
        <v>0.8878048780487805</v>
      </c>
      <c r="O66" s="6" t="s">
        <v>2</v>
      </c>
      <c r="P66" s="37" t="s">
        <v>1480</v>
      </c>
      <c r="Q66" s="11" t="s">
        <v>1546</v>
      </c>
    </row>
    <row r="67" spans="1:17" x14ac:dyDescent="0.2">
      <c r="A67" s="37" t="s">
        <v>1509</v>
      </c>
      <c r="B67" s="6" t="s">
        <v>1543</v>
      </c>
      <c r="C67" s="68" t="s">
        <v>507</v>
      </c>
      <c r="D67" s="17" t="s">
        <v>953</v>
      </c>
      <c r="E67" s="6">
        <v>60</v>
      </c>
      <c r="F67" s="6">
        <v>64</v>
      </c>
      <c r="G67" s="6">
        <v>59</v>
      </c>
      <c r="H67" s="6"/>
      <c r="I67" s="6"/>
      <c r="J67" s="63"/>
      <c r="L67" s="6">
        <v>61</v>
      </c>
      <c r="M67" s="17" t="s">
        <v>953</v>
      </c>
      <c r="N67" s="34">
        <v>0.89268292682926842</v>
      </c>
      <c r="O67" s="6" t="s">
        <v>2</v>
      </c>
      <c r="P67" s="37" t="s">
        <v>1509</v>
      </c>
      <c r="Q67" s="11" t="s">
        <v>1546</v>
      </c>
    </row>
    <row r="68" spans="1:17" x14ac:dyDescent="0.2">
      <c r="A68" s="37" t="s">
        <v>1513</v>
      </c>
      <c r="B68" s="6" t="s">
        <v>1543</v>
      </c>
      <c r="C68" s="68" t="s">
        <v>468</v>
      </c>
      <c r="D68" s="17" t="s">
        <v>953</v>
      </c>
      <c r="E68" s="6">
        <v>69</v>
      </c>
      <c r="F68" s="6">
        <v>63</v>
      </c>
      <c r="G68" s="6">
        <v>52</v>
      </c>
      <c r="H68" s="6"/>
      <c r="I68" s="6"/>
      <c r="J68" s="63"/>
      <c r="L68" s="6">
        <v>61.333333333333336</v>
      </c>
      <c r="M68" s="17" t="s">
        <v>953</v>
      </c>
      <c r="N68" s="34">
        <v>0.89756097560975623</v>
      </c>
      <c r="O68" s="6" t="s">
        <v>2</v>
      </c>
      <c r="P68" s="37" t="s">
        <v>1513</v>
      </c>
      <c r="Q68" s="11" t="s">
        <v>1546</v>
      </c>
    </row>
    <row r="69" spans="1:17" x14ac:dyDescent="0.2">
      <c r="A69" s="37" t="s">
        <v>1516</v>
      </c>
      <c r="B69" s="6" t="s">
        <v>1543</v>
      </c>
      <c r="C69" s="68" t="s">
        <v>527</v>
      </c>
      <c r="D69" s="17" t="s">
        <v>953</v>
      </c>
      <c r="E69" s="6">
        <v>67</v>
      </c>
      <c r="F69" s="6">
        <v>57</v>
      </c>
      <c r="G69" s="6">
        <v>60</v>
      </c>
      <c r="H69" s="6"/>
      <c r="I69" s="6"/>
      <c r="J69" s="63"/>
      <c r="L69" s="6">
        <v>61.333333333333336</v>
      </c>
      <c r="M69" s="17" t="s">
        <v>953</v>
      </c>
      <c r="N69" s="34">
        <v>0.89756097560975623</v>
      </c>
      <c r="O69" s="6" t="s">
        <v>2</v>
      </c>
      <c r="P69" s="37" t="s">
        <v>1516</v>
      </c>
      <c r="Q69" s="11" t="s">
        <v>1546</v>
      </c>
    </row>
    <row r="70" spans="1:17" x14ac:dyDescent="0.2">
      <c r="A70" s="37" t="s">
        <v>1470</v>
      </c>
      <c r="B70" s="6" t="s">
        <v>1543</v>
      </c>
      <c r="C70" s="68" t="s">
        <v>480</v>
      </c>
      <c r="D70" s="17" t="s">
        <v>953</v>
      </c>
      <c r="E70" s="6">
        <v>74</v>
      </c>
      <c r="F70" s="6">
        <v>53</v>
      </c>
      <c r="G70" s="6">
        <v>58</v>
      </c>
      <c r="H70" s="6"/>
      <c r="I70" s="6"/>
      <c r="J70" s="63"/>
      <c r="L70" s="6">
        <v>61.666666666666664</v>
      </c>
      <c r="M70" s="17" t="s">
        <v>953</v>
      </c>
      <c r="N70" s="34">
        <v>0.90243902439024382</v>
      </c>
      <c r="O70" s="6" t="s">
        <v>2</v>
      </c>
      <c r="P70" s="37" t="s">
        <v>1470</v>
      </c>
      <c r="Q70" s="11" t="s">
        <v>1546</v>
      </c>
    </row>
    <row r="71" spans="1:17" x14ac:dyDescent="0.2">
      <c r="A71" s="37" t="s">
        <v>1473</v>
      </c>
      <c r="B71" s="6" t="s">
        <v>1543</v>
      </c>
      <c r="C71" s="68" t="s">
        <v>490</v>
      </c>
      <c r="D71" s="17" t="s">
        <v>953</v>
      </c>
      <c r="E71" s="6">
        <v>62</v>
      </c>
      <c r="F71" s="6">
        <v>57</v>
      </c>
      <c r="G71" s="6">
        <v>67</v>
      </c>
      <c r="H71" s="6"/>
      <c r="I71" s="6"/>
      <c r="J71" s="63"/>
      <c r="L71" s="6">
        <v>62</v>
      </c>
      <c r="M71" s="17" t="s">
        <v>953</v>
      </c>
      <c r="N71" s="34">
        <v>0.90731707317073174</v>
      </c>
      <c r="O71" s="6" t="s">
        <v>2</v>
      </c>
      <c r="P71" s="37" t="s">
        <v>1473</v>
      </c>
      <c r="Q71" s="11" t="s">
        <v>1546</v>
      </c>
    </row>
    <row r="72" spans="1:17" x14ac:dyDescent="0.2">
      <c r="A72" s="37" t="s">
        <v>1503</v>
      </c>
      <c r="B72" s="6" t="s">
        <v>1543</v>
      </c>
      <c r="C72" s="68" t="s">
        <v>524</v>
      </c>
      <c r="D72" s="17" t="s">
        <v>953</v>
      </c>
      <c r="E72" s="6">
        <v>60</v>
      </c>
      <c r="F72" s="6">
        <v>64</v>
      </c>
      <c r="G72" s="6">
        <v>63</v>
      </c>
      <c r="H72" s="6"/>
      <c r="I72" s="6"/>
      <c r="J72" s="63"/>
      <c r="L72" s="6">
        <v>62.333333333333336</v>
      </c>
      <c r="M72" s="17" t="s">
        <v>953</v>
      </c>
      <c r="N72" s="34">
        <v>0.91219512195121966</v>
      </c>
      <c r="O72" s="6" t="s">
        <v>2</v>
      </c>
      <c r="P72" s="37" t="s">
        <v>1503</v>
      </c>
      <c r="Q72" s="11" t="s">
        <v>1546</v>
      </c>
    </row>
    <row r="73" spans="1:17" x14ac:dyDescent="0.2">
      <c r="A73" s="37" t="s">
        <v>240</v>
      </c>
      <c r="B73" s="6" t="s">
        <v>1543</v>
      </c>
      <c r="C73" s="68" t="s">
        <v>1002</v>
      </c>
      <c r="D73" s="17" t="s">
        <v>953</v>
      </c>
      <c r="E73" s="6">
        <v>61</v>
      </c>
      <c r="F73" s="6">
        <v>63</v>
      </c>
      <c r="G73" s="6">
        <v>66</v>
      </c>
      <c r="H73" s="6"/>
      <c r="I73" s="6"/>
      <c r="J73" s="63"/>
      <c r="L73" s="6">
        <v>63.333333333333336</v>
      </c>
      <c r="M73" s="17" t="s">
        <v>953</v>
      </c>
      <c r="N73" s="34">
        <v>0.92682926829268308</v>
      </c>
      <c r="O73" s="6" t="s">
        <v>2</v>
      </c>
      <c r="P73" s="37" t="s">
        <v>240</v>
      </c>
      <c r="Q73" s="11" t="s">
        <v>1546</v>
      </c>
    </row>
    <row r="74" spans="1:17" x14ac:dyDescent="0.2">
      <c r="A74" s="37" t="s">
        <v>1453</v>
      </c>
      <c r="B74" s="6" t="s">
        <v>1543</v>
      </c>
      <c r="C74" s="68" t="s">
        <v>1526</v>
      </c>
      <c r="D74" s="17" t="s">
        <v>953</v>
      </c>
      <c r="E74" s="6">
        <v>56</v>
      </c>
      <c r="F74" s="6">
        <v>67</v>
      </c>
      <c r="G74" s="6">
        <v>62</v>
      </c>
      <c r="H74" s="6">
        <v>59</v>
      </c>
      <c r="I74" s="6">
        <v>72</v>
      </c>
      <c r="J74" s="6">
        <v>68</v>
      </c>
      <c r="L74" s="6">
        <f>AVERAGE(E74:J74)</f>
        <v>64</v>
      </c>
      <c r="M74" s="17" t="s">
        <v>953</v>
      </c>
      <c r="N74" s="34">
        <v>0.93658536585365904</v>
      </c>
      <c r="O74" s="6" t="s">
        <v>2</v>
      </c>
      <c r="P74" s="37" t="s">
        <v>1453</v>
      </c>
      <c r="Q74" s="11" t="s">
        <v>1546</v>
      </c>
    </row>
    <row r="75" spans="1:17" x14ac:dyDescent="0.2">
      <c r="A75" s="37" t="s">
        <v>1469</v>
      </c>
      <c r="B75" s="6" t="s">
        <v>1543</v>
      </c>
      <c r="C75" s="68" t="s">
        <v>483</v>
      </c>
      <c r="D75" s="17" t="s">
        <v>953</v>
      </c>
      <c r="E75" s="6">
        <v>81</v>
      </c>
      <c r="F75" s="6">
        <v>65</v>
      </c>
      <c r="G75" s="6">
        <v>48</v>
      </c>
      <c r="H75" s="6"/>
      <c r="I75" s="6"/>
      <c r="J75" s="63"/>
      <c r="L75" s="6">
        <v>64.666666666666671</v>
      </c>
      <c r="M75" s="17" t="s">
        <v>953</v>
      </c>
      <c r="N75" s="34">
        <v>0.94634146341463421</v>
      </c>
      <c r="O75" s="6" t="s">
        <v>2</v>
      </c>
      <c r="P75" s="37" t="s">
        <v>1469</v>
      </c>
      <c r="Q75" s="11" t="s">
        <v>1546</v>
      </c>
    </row>
    <row r="76" spans="1:17" x14ac:dyDescent="0.2">
      <c r="A76" s="6" t="s">
        <v>1517</v>
      </c>
      <c r="B76" s="6" t="s">
        <v>1543</v>
      </c>
      <c r="C76" s="2" t="s">
        <v>488</v>
      </c>
      <c r="D76" s="17" t="s">
        <v>953</v>
      </c>
      <c r="E76" s="6">
        <v>78</v>
      </c>
      <c r="F76" s="6">
        <v>75</v>
      </c>
      <c r="G76" s="6">
        <v>60</v>
      </c>
      <c r="H76" s="6"/>
      <c r="I76" s="6"/>
      <c r="J76" s="63"/>
      <c r="L76" s="6">
        <v>71</v>
      </c>
      <c r="M76" s="17" t="s">
        <v>953</v>
      </c>
      <c r="N76" s="34">
        <v>1.0390243902439025</v>
      </c>
      <c r="O76" s="6" t="s">
        <v>2</v>
      </c>
      <c r="P76" s="6" t="s">
        <v>1517</v>
      </c>
      <c r="Q76" s="11" t="s">
        <v>1546</v>
      </c>
    </row>
  </sheetData>
  <sortState xmlns:xlrd2="http://schemas.microsoft.com/office/spreadsheetml/2017/richdata2" ref="C2:O77">
    <sortCondition ref="N2:N77"/>
  </sortState>
  <conditionalFormatting sqref="C78:C1048576 C1:C76">
    <cfRule type="duplicateValues" dxfId="3" priority="3"/>
  </conditionalFormatting>
  <conditionalFormatting sqref="A1:B1">
    <cfRule type="duplicateValues" dxfId="2" priority="2"/>
  </conditionalFormatting>
  <conditionalFormatting sqref="P1">
    <cfRule type="duplicateValues" dxfId="1" priority="1"/>
  </conditionalFormatting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CF40C-65C1-4256-935E-3D279918773F}">
  <dimension ref="A1:AJ243"/>
  <sheetViews>
    <sheetView topLeftCell="Y1" workbookViewId="0">
      <selection activeCell="AC1" sqref="AC1:AC1048576"/>
    </sheetView>
  </sheetViews>
  <sheetFormatPr baseColWidth="10" defaultColWidth="8.83203125" defaultRowHeight="15" x14ac:dyDescent="0.2"/>
  <cols>
    <col min="1" max="1" width="11.33203125" bestFit="1" customWidth="1"/>
    <col min="2" max="2" width="77" style="13" bestFit="1" customWidth="1"/>
    <col min="3" max="3" width="9.83203125" bestFit="1" customWidth="1"/>
    <col min="4" max="4" width="27.5" style="3" bestFit="1" customWidth="1"/>
    <col min="5" max="15" width="9.1640625" style="3"/>
    <col min="25" max="25" width="35.5" style="11" bestFit="1" customWidth="1"/>
    <col min="26" max="26" width="11.33203125" style="11" bestFit="1" customWidth="1"/>
    <col min="27" max="27" width="60.6640625" bestFit="1" customWidth="1"/>
    <col min="28" max="28" width="12.6640625" bestFit="1" customWidth="1"/>
    <col min="29" max="29" width="11.33203125" bestFit="1" customWidth="1"/>
    <col min="35" max="35" width="9.83203125" bestFit="1" customWidth="1"/>
  </cols>
  <sheetData>
    <row r="1" spans="1:36" x14ac:dyDescent="0.2">
      <c r="A1" s="28" t="s">
        <v>5</v>
      </c>
      <c r="B1" s="26" t="s">
        <v>546</v>
      </c>
      <c r="C1" s="28" t="s">
        <v>6</v>
      </c>
      <c r="D1" s="15">
        <v>1</v>
      </c>
      <c r="E1" s="41">
        <v>2</v>
      </c>
      <c r="F1" s="41">
        <v>3</v>
      </c>
      <c r="G1" s="41">
        <v>4</v>
      </c>
      <c r="H1" s="41">
        <v>5</v>
      </c>
      <c r="I1" s="41">
        <v>6</v>
      </c>
      <c r="J1" s="41">
        <v>7</v>
      </c>
      <c r="K1" s="41">
        <v>8</v>
      </c>
      <c r="L1" s="41">
        <v>9</v>
      </c>
      <c r="M1" s="41">
        <v>10</v>
      </c>
      <c r="N1" s="41">
        <v>11</v>
      </c>
      <c r="O1" s="41">
        <v>12</v>
      </c>
      <c r="P1" s="41">
        <v>13</v>
      </c>
      <c r="Q1" s="41">
        <v>14</v>
      </c>
      <c r="R1" s="41">
        <v>15</v>
      </c>
      <c r="S1" s="41">
        <v>16</v>
      </c>
      <c r="T1" s="41">
        <v>17</v>
      </c>
      <c r="U1" s="41">
        <v>18</v>
      </c>
      <c r="V1" s="41">
        <v>19</v>
      </c>
      <c r="W1" s="41">
        <v>20</v>
      </c>
      <c r="X1" s="41">
        <v>21</v>
      </c>
      <c r="Y1" s="26" t="s">
        <v>1027</v>
      </c>
      <c r="Z1" s="28" t="s">
        <v>5</v>
      </c>
      <c r="AA1" s="26" t="s">
        <v>1441</v>
      </c>
      <c r="AB1" s="15" t="s">
        <v>0</v>
      </c>
      <c r="AC1" s="28" t="s">
        <v>5</v>
      </c>
      <c r="AI1" s="28" t="s">
        <v>6</v>
      </c>
      <c r="AJ1" s="5" t="s">
        <v>1032</v>
      </c>
    </row>
    <row r="2" spans="1:36" s="39" customFormat="1" x14ac:dyDescent="0.2">
      <c r="A2" s="42" t="s">
        <v>266</v>
      </c>
      <c r="B2" s="46" t="s">
        <v>595</v>
      </c>
      <c r="C2" s="42" t="s">
        <v>19</v>
      </c>
      <c r="D2" s="43">
        <v>40</v>
      </c>
      <c r="E2" s="43">
        <v>40</v>
      </c>
      <c r="F2" s="43">
        <v>40</v>
      </c>
      <c r="G2" s="43">
        <v>40</v>
      </c>
      <c r="H2" s="43">
        <v>41</v>
      </c>
      <c r="I2" s="43">
        <v>41</v>
      </c>
      <c r="J2" s="43">
        <v>41</v>
      </c>
      <c r="K2" s="43">
        <v>41</v>
      </c>
      <c r="L2" s="43">
        <v>41</v>
      </c>
      <c r="M2" s="43">
        <v>41</v>
      </c>
      <c r="N2" s="43">
        <v>42</v>
      </c>
      <c r="O2" s="43">
        <v>42</v>
      </c>
      <c r="P2" s="42"/>
      <c r="Q2" s="42"/>
      <c r="R2" s="42"/>
      <c r="S2" s="42"/>
      <c r="T2" s="42"/>
      <c r="U2" s="42"/>
      <c r="V2" s="42"/>
      <c r="W2" s="42"/>
      <c r="X2" s="42"/>
      <c r="Y2" s="42">
        <f t="shared" ref="Y2:Y65" si="0">AVERAGE(D2:X2)</f>
        <v>40.833333333333336</v>
      </c>
      <c r="Z2" s="42" t="s">
        <v>266</v>
      </c>
      <c r="AA2" s="42">
        <v>79.079760031807979</v>
      </c>
      <c r="AB2" s="42" t="s">
        <v>2</v>
      </c>
      <c r="AC2" s="42" t="s">
        <v>266</v>
      </c>
      <c r="AD2" s="39" t="str">
        <f>CONCATENATE("TO:0000137 (Days to heading) = ", AB2, " (Between 75% and 125%)")</f>
        <v>TO:0000137 (Days to heading) = Normal (Between 75% and 125%)</v>
      </c>
      <c r="AI2" s="42" t="s">
        <v>39</v>
      </c>
      <c r="AJ2" s="39">
        <v>45.743731060606066</v>
      </c>
    </row>
    <row r="3" spans="1:36" s="39" customFormat="1" x14ac:dyDescent="0.2">
      <c r="A3" s="42" t="s">
        <v>273</v>
      </c>
      <c r="B3" s="46" t="s">
        <v>636</v>
      </c>
      <c r="C3" s="42" t="s">
        <v>19</v>
      </c>
      <c r="D3" s="43">
        <v>46</v>
      </c>
      <c r="E3" s="43">
        <v>46</v>
      </c>
      <c r="F3" s="43">
        <v>46</v>
      </c>
      <c r="G3" s="43">
        <v>46</v>
      </c>
      <c r="H3" s="43">
        <v>46</v>
      </c>
      <c r="I3" s="43">
        <v>46</v>
      </c>
      <c r="J3" s="43">
        <v>46</v>
      </c>
      <c r="K3" s="43">
        <v>46</v>
      </c>
      <c r="L3" s="43">
        <v>48</v>
      </c>
      <c r="M3" s="43">
        <v>48</v>
      </c>
      <c r="N3" s="43">
        <v>48</v>
      </c>
      <c r="O3" s="43">
        <v>48</v>
      </c>
      <c r="P3" s="42"/>
      <c r="Q3" s="42"/>
      <c r="R3" s="42"/>
      <c r="S3" s="42"/>
      <c r="T3" s="42"/>
      <c r="U3" s="42"/>
      <c r="V3" s="42"/>
      <c r="W3" s="42"/>
      <c r="X3" s="42"/>
      <c r="Y3" s="42">
        <f t="shared" si="0"/>
        <v>46.666666666666664</v>
      </c>
      <c r="Z3" s="42" t="s">
        <v>273</v>
      </c>
      <c r="AA3" s="42">
        <v>90.376868607780537</v>
      </c>
      <c r="AB3" s="42" t="s">
        <v>2</v>
      </c>
      <c r="AC3" s="42" t="s">
        <v>273</v>
      </c>
      <c r="AD3" s="39" t="str">
        <f t="shared" ref="AD3:AD66" si="1">CONCATENATE("TO:0000137 (Days to heading) = ", AB3, " (Between 75% and 125%)")</f>
        <v>TO:0000137 (Days to heading) = Normal (Between 75% and 125%)</v>
      </c>
      <c r="AI3" s="42" t="s">
        <v>30</v>
      </c>
      <c r="AJ3" s="39">
        <v>41.158888888888889</v>
      </c>
    </row>
    <row r="4" spans="1:36" s="39" customFormat="1" x14ac:dyDescent="0.2">
      <c r="A4" s="42" t="s">
        <v>297</v>
      </c>
      <c r="B4" s="46" t="s">
        <v>693</v>
      </c>
      <c r="C4" s="42" t="s">
        <v>34</v>
      </c>
      <c r="D4" s="43">
        <v>53</v>
      </c>
      <c r="E4" s="43">
        <v>53</v>
      </c>
      <c r="F4" s="43">
        <v>53</v>
      </c>
      <c r="G4" s="43">
        <v>53</v>
      </c>
      <c r="H4" s="43">
        <v>55</v>
      </c>
      <c r="I4" s="43">
        <v>55</v>
      </c>
      <c r="J4" s="43">
        <v>55</v>
      </c>
      <c r="K4" s="43">
        <v>55</v>
      </c>
      <c r="L4" s="43">
        <v>56</v>
      </c>
      <c r="M4" s="43">
        <v>56</v>
      </c>
      <c r="N4" s="43">
        <v>56</v>
      </c>
      <c r="O4" s="43"/>
      <c r="P4" s="42"/>
      <c r="Q4" s="42"/>
      <c r="R4" s="42"/>
      <c r="S4" s="42"/>
      <c r="T4" s="42"/>
      <c r="U4" s="42"/>
      <c r="V4" s="42"/>
      <c r="W4" s="42"/>
      <c r="X4" s="42"/>
      <c r="Y4" s="42">
        <f t="shared" si="0"/>
        <v>54.545454545454547</v>
      </c>
      <c r="Z4" s="42" t="s">
        <v>297</v>
      </c>
      <c r="AA4" s="42">
        <v>90.702167046936907</v>
      </c>
      <c r="AB4" s="42" t="s">
        <v>2</v>
      </c>
      <c r="AC4" s="42" t="s">
        <v>297</v>
      </c>
      <c r="AD4" s="39" t="str">
        <f t="shared" si="1"/>
        <v>TO:0000137 (Days to heading) = Normal (Between 75% and 125%)</v>
      </c>
      <c r="AI4" s="42" t="s">
        <v>19</v>
      </c>
      <c r="AJ4" s="39">
        <v>51.635631313131306</v>
      </c>
    </row>
    <row r="5" spans="1:36" s="39" customFormat="1" x14ac:dyDescent="0.2">
      <c r="A5" s="42" t="s">
        <v>281</v>
      </c>
      <c r="B5" s="46" t="s">
        <v>649</v>
      </c>
      <c r="C5" s="42" t="s">
        <v>19</v>
      </c>
      <c r="D5" s="43">
        <v>46</v>
      </c>
      <c r="E5" s="43">
        <v>46</v>
      </c>
      <c r="F5" s="43">
        <v>46</v>
      </c>
      <c r="G5" s="43">
        <v>46</v>
      </c>
      <c r="H5" s="43">
        <v>46</v>
      </c>
      <c r="I5" s="43">
        <v>46</v>
      </c>
      <c r="J5" s="43">
        <v>48</v>
      </c>
      <c r="K5" s="43">
        <v>48</v>
      </c>
      <c r="L5" s="43">
        <v>48</v>
      </c>
      <c r="M5" s="43">
        <v>48</v>
      </c>
      <c r="N5" s="43">
        <v>49</v>
      </c>
      <c r="O5" s="43">
        <v>49</v>
      </c>
      <c r="P5" s="42"/>
      <c r="Q5" s="42"/>
      <c r="R5" s="42"/>
      <c r="S5" s="42"/>
      <c r="T5" s="42"/>
      <c r="U5" s="42"/>
      <c r="V5" s="42"/>
      <c r="W5" s="42"/>
      <c r="X5" s="42"/>
      <c r="Y5" s="42">
        <f t="shared" si="0"/>
        <v>47.166666666666664</v>
      </c>
      <c r="Z5" s="42" t="s">
        <v>281</v>
      </c>
      <c r="AA5" s="42">
        <v>91.34519220000675</v>
      </c>
      <c r="AB5" s="42" t="s">
        <v>2</v>
      </c>
      <c r="AC5" s="42" t="s">
        <v>281</v>
      </c>
      <c r="AD5" s="39" t="str">
        <f t="shared" si="1"/>
        <v>TO:0000137 (Days to heading) = Normal (Between 75% and 125%)</v>
      </c>
      <c r="AI5" s="42" t="s">
        <v>34</v>
      </c>
      <c r="AJ5" s="39">
        <v>60.136881313131312</v>
      </c>
    </row>
    <row r="6" spans="1:36" s="39" customFormat="1" x14ac:dyDescent="0.2">
      <c r="A6" s="42" t="s">
        <v>295</v>
      </c>
      <c r="B6" s="46" t="s">
        <v>687</v>
      </c>
      <c r="C6" s="42" t="s">
        <v>34</v>
      </c>
      <c r="D6" s="43">
        <v>53</v>
      </c>
      <c r="E6" s="43">
        <v>53</v>
      </c>
      <c r="F6" s="43">
        <v>53</v>
      </c>
      <c r="G6" s="43">
        <v>53</v>
      </c>
      <c r="H6" s="43">
        <v>53</v>
      </c>
      <c r="I6" s="43">
        <v>53</v>
      </c>
      <c r="J6" s="43">
        <v>53</v>
      </c>
      <c r="K6" s="43">
        <v>53</v>
      </c>
      <c r="L6" s="43">
        <v>56</v>
      </c>
      <c r="M6" s="43">
        <v>60</v>
      </c>
      <c r="N6" s="43">
        <v>62</v>
      </c>
      <c r="O6" s="43">
        <v>62</v>
      </c>
      <c r="P6" s="42"/>
      <c r="Q6" s="42"/>
      <c r="R6" s="42"/>
      <c r="S6" s="42"/>
      <c r="T6" s="42"/>
      <c r="U6" s="42"/>
      <c r="V6" s="42"/>
      <c r="W6" s="42"/>
      <c r="X6" s="42"/>
      <c r="Y6" s="42">
        <f t="shared" si="0"/>
        <v>55.333333333333336</v>
      </c>
      <c r="Z6" s="42" t="s">
        <v>295</v>
      </c>
      <c r="AA6" s="42">
        <v>92.012309459837113</v>
      </c>
      <c r="AB6" s="42" t="s">
        <v>2</v>
      </c>
      <c r="AC6" s="42" t="s">
        <v>295</v>
      </c>
      <c r="AD6" s="39" t="str">
        <f t="shared" si="1"/>
        <v>TO:0000137 (Days to heading) = Normal (Between 75% and 125%)</v>
      </c>
      <c r="AI6" s="42" t="s">
        <v>59</v>
      </c>
      <c r="AJ6" s="39">
        <v>63.272951354201346</v>
      </c>
    </row>
    <row r="7" spans="1:36" s="39" customFormat="1" x14ac:dyDescent="0.2">
      <c r="A7" s="42" t="s">
        <v>149</v>
      </c>
      <c r="B7" s="46" t="s">
        <v>700</v>
      </c>
      <c r="C7" s="42" t="s">
        <v>59</v>
      </c>
      <c r="D7" s="43">
        <v>54</v>
      </c>
      <c r="E7" s="43">
        <v>54</v>
      </c>
      <c r="F7" s="43">
        <v>54</v>
      </c>
      <c r="G7" s="43">
        <v>54</v>
      </c>
      <c r="H7" s="43">
        <v>54</v>
      </c>
      <c r="I7" s="43">
        <v>54</v>
      </c>
      <c r="J7" s="43">
        <v>63</v>
      </c>
      <c r="K7" s="43">
        <v>63</v>
      </c>
      <c r="L7" s="43">
        <v>63</v>
      </c>
      <c r="M7" s="43">
        <v>63</v>
      </c>
      <c r="N7" s="43">
        <v>63</v>
      </c>
      <c r="O7" s="43">
        <v>63</v>
      </c>
      <c r="P7" s="42"/>
      <c r="Q7" s="42"/>
      <c r="R7" s="42"/>
      <c r="S7" s="42"/>
      <c r="T7" s="42"/>
      <c r="U7" s="42"/>
      <c r="V7" s="42"/>
      <c r="W7" s="42"/>
      <c r="X7" s="42"/>
      <c r="Y7" s="42">
        <f t="shared" si="0"/>
        <v>58.5</v>
      </c>
      <c r="Z7" s="42" t="s">
        <v>149</v>
      </c>
      <c r="AA7" s="42">
        <v>92.456569115161997</v>
      </c>
      <c r="AB7" s="42" t="s">
        <v>2</v>
      </c>
      <c r="AC7" s="42" t="s">
        <v>149</v>
      </c>
      <c r="AD7" s="39" t="str">
        <f t="shared" si="1"/>
        <v>TO:0000137 (Days to heading) = Normal (Between 75% and 125%)</v>
      </c>
      <c r="AI7" s="42" t="s">
        <v>162</v>
      </c>
      <c r="AJ7" s="39">
        <v>63.805772930772932</v>
      </c>
    </row>
    <row r="8" spans="1:36" s="39" customFormat="1" x14ac:dyDescent="0.2">
      <c r="A8" s="42" t="s">
        <v>296</v>
      </c>
      <c r="B8" s="46" t="s">
        <v>690</v>
      </c>
      <c r="C8" s="42" t="s">
        <v>34</v>
      </c>
      <c r="D8" s="43">
        <v>53</v>
      </c>
      <c r="E8" s="43">
        <v>53</v>
      </c>
      <c r="F8" s="43">
        <v>53</v>
      </c>
      <c r="G8" s="43">
        <v>53</v>
      </c>
      <c r="H8" s="43">
        <v>55</v>
      </c>
      <c r="I8" s="43">
        <v>55</v>
      </c>
      <c r="J8" s="43">
        <v>56</v>
      </c>
      <c r="K8" s="43">
        <v>60</v>
      </c>
      <c r="L8" s="43">
        <v>62</v>
      </c>
      <c r="M8" s="43">
        <v>62</v>
      </c>
      <c r="N8" s="43"/>
      <c r="O8" s="43"/>
      <c r="P8" s="42"/>
      <c r="Q8" s="42"/>
      <c r="R8" s="42"/>
      <c r="S8" s="42"/>
      <c r="T8" s="42"/>
      <c r="U8" s="42"/>
      <c r="V8" s="42"/>
      <c r="W8" s="42"/>
      <c r="X8" s="42"/>
      <c r="Y8" s="42">
        <f t="shared" si="0"/>
        <v>56.2</v>
      </c>
      <c r="Z8" s="42" t="s">
        <v>296</v>
      </c>
      <c r="AA8" s="42">
        <v>93.453466114027322</v>
      </c>
      <c r="AB8" s="42" t="s">
        <v>2</v>
      </c>
      <c r="AC8" s="42" t="s">
        <v>296</v>
      </c>
      <c r="AD8" s="39" t="str">
        <f t="shared" si="1"/>
        <v>TO:0000137 (Days to heading) = Normal (Between 75% and 125%)</v>
      </c>
      <c r="AI8" s="47"/>
    </row>
    <row r="9" spans="1:36" s="39" customFormat="1" x14ac:dyDescent="0.2">
      <c r="A9" s="42" t="s">
        <v>298</v>
      </c>
      <c r="B9" s="46" t="s">
        <v>695</v>
      </c>
      <c r="C9" s="42" t="s">
        <v>34</v>
      </c>
      <c r="D9" s="43">
        <v>53</v>
      </c>
      <c r="E9" s="43">
        <v>53</v>
      </c>
      <c r="F9" s="43">
        <v>53</v>
      </c>
      <c r="G9" s="43">
        <v>55</v>
      </c>
      <c r="H9" s="43">
        <v>55</v>
      </c>
      <c r="I9" s="43">
        <v>55</v>
      </c>
      <c r="J9" s="43">
        <v>55</v>
      </c>
      <c r="K9" s="43">
        <v>56</v>
      </c>
      <c r="L9" s="43">
        <v>60</v>
      </c>
      <c r="M9" s="43">
        <v>60</v>
      </c>
      <c r="N9" s="43">
        <v>60</v>
      </c>
      <c r="O9" s="43">
        <v>62</v>
      </c>
      <c r="P9" s="42"/>
      <c r="Q9" s="42"/>
      <c r="R9" s="42"/>
      <c r="S9" s="42"/>
      <c r="T9" s="42"/>
      <c r="U9" s="42"/>
      <c r="V9" s="42"/>
      <c r="W9" s="42"/>
      <c r="X9" s="42"/>
      <c r="Y9" s="42">
        <f t="shared" si="0"/>
        <v>56.416666666666664</v>
      </c>
      <c r="Z9" s="42" t="s">
        <v>298</v>
      </c>
      <c r="AA9" s="42">
        <v>93.81375527757487</v>
      </c>
      <c r="AB9" s="42" t="s">
        <v>2</v>
      </c>
      <c r="AC9" s="42" t="s">
        <v>298</v>
      </c>
      <c r="AD9" s="39" t="str">
        <f t="shared" si="1"/>
        <v>TO:0000137 (Days to heading) = Normal (Between 75% and 125%)</v>
      </c>
    </row>
    <row r="10" spans="1:36" s="39" customFormat="1" x14ac:dyDescent="0.2">
      <c r="A10" s="42" t="s">
        <v>53</v>
      </c>
      <c r="B10" s="48" t="s">
        <v>565</v>
      </c>
      <c r="C10" s="42" t="s">
        <v>39</v>
      </c>
      <c r="D10" s="43">
        <v>39</v>
      </c>
      <c r="E10" s="43">
        <v>43</v>
      </c>
      <c r="F10" s="43">
        <v>43</v>
      </c>
      <c r="G10" s="43">
        <v>43</v>
      </c>
      <c r="H10" s="43">
        <v>44</v>
      </c>
      <c r="I10" s="43">
        <v>44</v>
      </c>
      <c r="J10" s="43">
        <v>44</v>
      </c>
      <c r="K10" s="43">
        <v>44</v>
      </c>
      <c r="L10" s="43"/>
      <c r="M10" s="43"/>
      <c r="N10" s="43"/>
      <c r="O10" s="43"/>
      <c r="P10" s="42"/>
      <c r="Q10" s="42"/>
      <c r="R10" s="42"/>
      <c r="S10" s="42"/>
      <c r="T10" s="42"/>
      <c r="U10" s="42"/>
      <c r="V10" s="42"/>
      <c r="W10" s="42"/>
      <c r="X10" s="42"/>
      <c r="Y10" s="42">
        <f t="shared" si="0"/>
        <v>43</v>
      </c>
      <c r="Z10" s="42" t="s">
        <v>53</v>
      </c>
      <c r="AA10" s="42">
        <v>94.001951749473861</v>
      </c>
      <c r="AB10" s="42" t="s">
        <v>2</v>
      </c>
      <c r="AC10" s="42" t="s">
        <v>53</v>
      </c>
      <c r="AD10" s="39" t="str">
        <f t="shared" si="1"/>
        <v>TO:0000137 (Days to heading) = Normal (Between 75% and 125%)</v>
      </c>
    </row>
    <row r="11" spans="1:36" s="39" customFormat="1" x14ac:dyDescent="0.2">
      <c r="A11" s="42" t="s">
        <v>96</v>
      </c>
      <c r="B11" s="48" t="s">
        <v>584</v>
      </c>
      <c r="C11" s="42" t="s">
        <v>39</v>
      </c>
      <c r="D11" s="43">
        <v>43</v>
      </c>
      <c r="E11" s="43">
        <v>43</v>
      </c>
      <c r="F11" s="43">
        <v>43</v>
      </c>
      <c r="G11" s="43">
        <v>43</v>
      </c>
      <c r="H11" s="43">
        <v>43</v>
      </c>
      <c r="I11" s="43">
        <v>43</v>
      </c>
      <c r="J11" s="43">
        <v>43</v>
      </c>
      <c r="K11" s="43">
        <v>43</v>
      </c>
      <c r="L11" s="43">
        <v>43</v>
      </c>
      <c r="M11" s="43">
        <v>43</v>
      </c>
      <c r="N11" s="43">
        <v>43</v>
      </c>
      <c r="O11" s="43">
        <v>43</v>
      </c>
      <c r="P11" s="42"/>
      <c r="Q11" s="42"/>
      <c r="R11" s="42"/>
      <c r="S11" s="42"/>
      <c r="T11" s="42"/>
      <c r="U11" s="42"/>
      <c r="V11" s="42"/>
      <c r="W11" s="42"/>
      <c r="X11" s="42"/>
      <c r="Y11" s="42">
        <f t="shared" si="0"/>
        <v>43</v>
      </c>
      <c r="Z11" s="42" t="s">
        <v>96</v>
      </c>
      <c r="AA11" s="42">
        <v>94.001951749473861</v>
      </c>
      <c r="AB11" s="42" t="s">
        <v>2</v>
      </c>
      <c r="AC11" s="42" t="s">
        <v>96</v>
      </c>
      <c r="AD11" s="39" t="str">
        <f t="shared" si="1"/>
        <v>TO:0000137 (Days to heading) = Normal (Between 75% and 125%)</v>
      </c>
    </row>
    <row r="12" spans="1:36" s="39" customFormat="1" x14ac:dyDescent="0.2">
      <c r="A12" s="42" t="s">
        <v>120</v>
      </c>
      <c r="B12" s="48" t="s">
        <v>584</v>
      </c>
      <c r="C12" s="42" t="s">
        <v>39</v>
      </c>
      <c r="D12" s="43">
        <v>43</v>
      </c>
      <c r="E12" s="43">
        <v>43</v>
      </c>
      <c r="F12" s="43">
        <v>43</v>
      </c>
      <c r="G12" s="43">
        <v>43</v>
      </c>
      <c r="H12" s="43">
        <v>43</v>
      </c>
      <c r="I12" s="43">
        <v>43</v>
      </c>
      <c r="J12" s="43">
        <v>43</v>
      </c>
      <c r="K12" s="43">
        <v>43</v>
      </c>
      <c r="L12" s="43">
        <v>43</v>
      </c>
      <c r="M12" s="43">
        <v>43</v>
      </c>
      <c r="N12" s="43">
        <v>43</v>
      </c>
      <c r="O12" s="43">
        <v>43</v>
      </c>
      <c r="P12" s="42"/>
      <c r="Q12" s="42"/>
      <c r="R12" s="42"/>
      <c r="S12" s="42"/>
      <c r="T12" s="42"/>
      <c r="U12" s="42"/>
      <c r="V12" s="42"/>
      <c r="W12" s="42"/>
      <c r="X12" s="42"/>
      <c r="Y12" s="42">
        <f t="shared" si="0"/>
        <v>43</v>
      </c>
      <c r="Z12" s="42" t="s">
        <v>120</v>
      </c>
      <c r="AA12" s="42">
        <v>94.001951749473861</v>
      </c>
      <c r="AB12" s="42" t="s">
        <v>2</v>
      </c>
      <c r="AC12" s="42" t="s">
        <v>120</v>
      </c>
      <c r="AD12" s="39" t="str">
        <f t="shared" si="1"/>
        <v>TO:0000137 (Days to heading) = Normal (Between 75% and 125%)</v>
      </c>
    </row>
    <row r="13" spans="1:36" s="39" customFormat="1" x14ac:dyDescent="0.2">
      <c r="A13" s="42" t="s">
        <v>210</v>
      </c>
      <c r="B13" s="48" t="s">
        <v>760</v>
      </c>
      <c r="C13" s="42" t="s">
        <v>162</v>
      </c>
      <c r="D13" s="43">
        <v>59</v>
      </c>
      <c r="E13" s="43">
        <v>59</v>
      </c>
      <c r="F13" s="43">
        <v>59</v>
      </c>
      <c r="G13" s="43">
        <v>63</v>
      </c>
      <c r="H13" s="43"/>
      <c r="I13" s="43"/>
      <c r="J13" s="43"/>
      <c r="K13" s="43"/>
      <c r="L13" s="43"/>
      <c r="M13" s="43"/>
      <c r="N13" s="43"/>
      <c r="O13" s="43"/>
      <c r="P13" s="42"/>
      <c r="Q13" s="42"/>
      <c r="R13" s="42"/>
      <c r="S13" s="42"/>
      <c r="T13" s="42"/>
      <c r="U13" s="42"/>
      <c r="V13" s="42"/>
      <c r="W13" s="42"/>
      <c r="X13" s="42"/>
      <c r="Y13" s="42">
        <f t="shared" si="0"/>
        <v>60</v>
      </c>
      <c r="Z13" s="42" t="s">
        <v>210</v>
      </c>
      <c r="AA13" s="42">
        <v>94.035378374144827</v>
      </c>
      <c r="AB13" s="42" t="s">
        <v>2</v>
      </c>
      <c r="AC13" s="42" t="s">
        <v>210</v>
      </c>
      <c r="AD13" s="39" t="str">
        <f t="shared" si="1"/>
        <v>TO:0000137 (Days to heading) = Normal (Between 75% and 125%)</v>
      </c>
    </row>
    <row r="14" spans="1:36" s="39" customFormat="1" x14ac:dyDescent="0.2">
      <c r="A14" s="42" t="s">
        <v>225</v>
      </c>
      <c r="B14" s="48" t="s">
        <v>567</v>
      </c>
      <c r="C14" s="42" t="s">
        <v>39</v>
      </c>
      <c r="D14" s="43">
        <v>43</v>
      </c>
      <c r="E14" s="43">
        <v>43</v>
      </c>
      <c r="F14" s="43">
        <v>43</v>
      </c>
      <c r="G14" s="43">
        <v>43</v>
      </c>
      <c r="H14" s="43">
        <v>43</v>
      </c>
      <c r="I14" s="43">
        <v>43</v>
      </c>
      <c r="J14" s="43">
        <v>43</v>
      </c>
      <c r="K14" s="43">
        <v>43</v>
      </c>
      <c r="L14" s="43">
        <v>43</v>
      </c>
      <c r="M14" s="43">
        <v>43</v>
      </c>
      <c r="N14" s="43">
        <v>44</v>
      </c>
      <c r="O14" s="43"/>
      <c r="P14" s="42"/>
      <c r="Q14" s="42"/>
      <c r="R14" s="42"/>
      <c r="S14" s="42"/>
      <c r="T14" s="42"/>
      <c r="U14" s="42"/>
      <c r="V14" s="42"/>
      <c r="W14" s="42"/>
      <c r="X14" s="42"/>
      <c r="Y14" s="42">
        <f t="shared" si="0"/>
        <v>43.090909090909093</v>
      </c>
      <c r="Z14" s="42" t="s">
        <v>225</v>
      </c>
      <c r="AA14" s="42">
        <v>94.200687376851178</v>
      </c>
      <c r="AB14" s="42" t="s">
        <v>2</v>
      </c>
      <c r="AC14" s="42" t="s">
        <v>225</v>
      </c>
      <c r="AD14" s="39" t="str">
        <f t="shared" si="1"/>
        <v>TO:0000137 (Days to heading) = Normal (Between 75% and 125%)</v>
      </c>
    </row>
    <row r="15" spans="1:36" s="39" customFormat="1" x14ac:dyDescent="0.2">
      <c r="A15" s="42" t="s">
        <v>224</v>
      </c>
      <c r="B15" s="48" t="s">
        <v>566</v>
      </c>
      <c r="C15" s="42" t="s">
        <v>39</v>
      </c>
      <c r="D15" s="43">
        <v>43</v>
      </c>
      <c r="E15" s="43">
        <v>43</v>
      </c>
      <c r="F15" s="43">
        <v>43</v>
      </c>
      <c r="G15" s="43">
        <v>43</v>
      </c>
      <c r="H15" s="43">
        <v>43</v>
      </c>
      <c r="I15" s="43">
        <v>43</v>
      </c>
      <c r="J15" s="43">
        <v>43</v>
      </c>
      <c r="K15" s="43">
        <v>44</v>
      </c>
      <c r="L15" s="43"/>
      <c r="M15" s="43"/>
      <c r="N15" s="43"/>
      <c r="O15" s="43"/>
      <c r="P15" s="42"/>
      <c r="Q15" s="42"/>
      <c r="R15" s="42"/>
      <c r="S15" s="42"/>
      <c r="T15" s="42"/>
      <c r="U15" s="42"/>
      <c r="V15" s="42"/>
      <c r="W15" s="42"/>
      <c r="X15" s="42"/>
      <c r="Y15" s="42">
        <f t="shared" si="0"/>
        <v>43.125</v>
      </c>
      <c r="Z15" s="42" t="s">
        <v>224</v>
      </c>
      <c r="AA15" s="42">
        <v>94.275213237117683</v>
      </c>
      <c r="AB15" s="42" t="s">
        <v>2</v>
      </c>
      <c r="AC15" s="42" t="s">
        <v>224</v>
      </c>
      <c r="AD15" s="39" t="str">
        <f t="shared" si="1"/>
        <v>TO:0000137 (Days to heading) = Normal (Between 75% and 125%)</v>
      </c>
    </row>
    <row r="16" spans="1:36" s="39" customFormat="1" x14ac:dyDescent="0.2">
      <c r="A16" s="42" t="s">
        <v>231</v>
      </c>
      <c r="B16" s="48" t="s">
        <v>573</v>
      </c>
      <c r="C16" s="42" t="s">
        <v>39</v>
      </c>
      <c r="D16" s="43">
        <v>43</v>
      </c>
      <c r="E16" s="43">
        <v>43</v>
      </c>
      <c r="F16" s="43">
        <v>43</v>
      </c>
      <c r="G16" s="43">
        <v>43</v>
      </c>
      <c r="H16" s="43">
        <v>43</v>
      </c>
      <c r="I16" s="43">
        <v>43</v>
      </c>
      <c r="J16" s="43">
        <v>43</v>
      </c>
      <c r="K16" s="43">
        <v>43</v>
      </c>
      <c r="L16" s="43">
        <v>43</v>
      </c>
      <c r="M16" s="43">
        <v>43</v>
      </c>
      <c r="N16" s="43">
        <v>43</v>
      </c>
      <c r="O16" s="43">
        <v>45</v>
      </c>
      <c r="P16" s="42"/>
      <c r="Q16" s="42"/>
      <c r="R16" s="42"/>
      <c r="S16" s="42"/>
      <c r="T16" s="42"/>
      <c r="U16" s="42"/>
      <c r="V16" s="42"/>
      <c r="W16" s="42"/>
      <c r="X16" s="42"/>
      <c r="Y16" s="42">
        <f t="shared" si="0"/>
        <v>43.166666666666664</v>
      </c>
      <c r="Z16" s="42" t="s">
        <v>231</v>
      </c>
      <c r="AA16" s="42">
        <v>94.366300399665604</v>
      </c>
      <c r="AB16" s="42" t="s">
        <v>2</v>
      </c>
      <c r="AC16" s="42" t="s">
        <v>231</v>
      </c>
      <c r="AD16" s="39" t="str">
        <f t="shared" si="1"/>
        <v>TO:0000137 (Days to heading) = Normal (Between 75% and 125%)</v>
      </c>
    </row>
    <row r="17" spans="1:30" s="39" customFormat="1" x14ac:dyDescent="0.2">
      <c r="A17" s="42" t="s">
        <v>235</v>
      </c>
      <c r="B17" s="48" t="s">
        <v>578</v>
      </c>
      <c r="C17" s="42" t="s">
        <v>39</v>
      </c>
      <c r="D17" s="43">
        <v>43</v>
      </c>
      <c r="E17" s="43">
        <v>43</v>
      </c>
      <c r="F17" s="43">
        <v>43</v>
      </c>
      <c r="G17" s="43">
        <v>43</v>
      </c>
      <c r="H17" s="43">
        <v>43</v>
      </c>
      <c r="I17" s="43">
        <v>43</v>
      </c>
      <c r="J17" s="43">
        <v>43</v>
      </c>
      <c r="K17" s="43">
        <v>43</v>
      </c>
      <c r="L17" s="43">
        <v>43</v>
      </c>
      <c r="M17" s="43">
        <v>43</v>
      </c>
      <c r="N17" s="43">
        <v>44</v>
      </c>
      <c r="O17" s="43">
        <v>44</v>
      </c>
      <c r="P17" s="42"/>
      <c r="Q17" s="42"/>
      <c r="R17" s="42"/>
      <c r="S17" s="42"/>
      <c r="T17" s="42"/>
      <c r="U17" s="42"/>
      <c r="V17" s="42"/>
      <c r="W17" s="42"/>
      <c r="X17" s="42"/>
      <c r="Y17" s="42">
        <f t="shared" si="0"/>
        <v>43.166666666666664</v>
      </c>
      <c r="Z17" s="42" t="s">
        <v>235</v>
      </c>
      <c r="AA17" s="42">
        <v>94.366300399665604</v>
      </c>
      <c r="AB17" s="42" t="s">
        <v>2</v>
      </c>
      <c r="AC17" s="42" t="s">
        <v>235</v>
      </c>
      <c r="AD17" s="39" t="str">
        <f t="shared" si="1"/>
        <v>TO:0000137 (Days to heading) = Normal (Between 75% and 125%)</v>
      </c>
    </row>
    <row r="18" spans="1:30" s="39" customFormat="1" x14ac:dyDescent="0.2">
      <c r="A18" s="42" t="s">
        <v>117</v>
      </c>
      <c r="B18" s="48" t="s">
        <v>577</v>
      </c>
      <c r="C18" s="42" t="s">
        <v>39</v>
      </c>
      <c r="D18" s="43">
        <v>43</v>
      </c>
      <c r="E18" s="43">
        <v>43</v>
      </c>
      <c r="F18" s="43">
        <v>43</v>
      </c>
      <c r="G18" s="43">
        <v>43</v>
      </c>
      <c r="H18" s="43">
        <v>43</v>
      </c>
      <c r="I18" s="43">
        <v>43</v>
      </c>
      <c r="J18" s="43">
        <v>43</v>
      </c>
      <c r="K18" s="43">
        <v>43</v>
      </c>
      <c r="L18" s="43">
        <v>43</v>
      </c>
      <c r="M18" s="43">
        <v>44</v>
      </c>
      <c r="N18" s="43">
        <v>44</v>
      </c>
      <c r="O18" s="43"/>
      <c r="P18" s="42"/>
      <c r="Q18" s="42"/>
      <c r="R18" s="42"/>
      <c r="S18" s="42"/>
      <c r="T18" s="42"/>
      <c r="U18" s="42"/>
      <c r="V18" s="42"/>
      <c r="W18" s="42"/>
      <c r="X18" s="42"/>
      <c r="Y18" s="42">
        <f t="shared" si="0"/>
        <v>43.18181818181818</v>
      </c>
      <c r="Z18" s="42" t="s">
        <v>117</v>
      </c>
      <c r="AA18" s="42">
        <v>94.399423004228495</v>
      </c>
      <c r="AB18" s="42" t="s">
        <v>2</v>
      </c>
      <c r="AC18" s="42" t="s">
        <v>117</v>
      </c>
      <c r="AD18" s="39" t="str">
        <f t="shared" si="1"/>
        <v>TO:0000137 (Days to heading) = Normal (Between 75% and 125%)</v>
      </c>
    </row>
    <row r="19" spans="1:30" s="39" customFormat="1" x14ac:dyDescent="0.2">
      <c r="A19" s="42" t="s">
        <v>276</v>
      </c>
      <c r="B19" s="46" t="s">
        <v>641</v>
      </c>
      <c r="C19" s="42" t="s">
        <v>19</v>
      </c>
      <c r="D19" s="43">
        <v>48</v>
      </c>
      <c r="E19" s="43">
        <v>48</v>
      </c>
      <c r="F19" s="43">
        <v>48</v>
      </c>
      <c r="G19" s="43">
        <v>48</v>
      </c>
      <c r="H19" s="43">
        <v>48</v>
      </c>
      <c r="I19" s="43">
        <v>48</v>
      </c>
      <c r="J19" s="43">
        <v>48</v>
      </c>
      <c r="K19" s="43">
        <v>49</v>
      </c>
      <c r="L19" s="43">
        <v>50</v>
      </c>
      <c r="M19" s="43">
        <v>50</v>
      </c>
      <c r="N19" s="43">
        <v>50</v>
      </c>
      <c r="O19" s="43">
        <v>50</v>
      </c>
      <c r="P19" s="42"/>
      <c r="Q19" s="42"/>
      <c r="R19" s="42"/>
      <c r="S19" s="42"/>
      <c r="T19" s="42"/>
      <c r="U19" s="42"/>
      <c r="V19" s="42"/>
      <c r="W19" s="42"/>
      <c r="X19" s="42"/>
      <c r="Y19" s="42">
        <f t="shared" si="0"/>
        <v>48.75</v>
      </c>
      <c r="Z19" s="42" t="s">
        <v>276</v>
      </c>
      <c r="AA19" s="42">
        <v>94.411550242056464</v>
      </c>
      <c r="AB19" s="42" t="s">
        <v>2</v>
      </c>
      <c r="AC19" s="42" t="s">
        <v>276</v>
      </c>
      <c r="AD19" s="39" t="str">
        <f t="shared" si="1"/>
        <v>TO:0000137 (Days to heading) = Normal (Between 75% and 125%)</v>
      </c>
    </row>
    <row r="20" spans="1:30" s="39" customFormat="1" x14ac:dyDescent="0.2">
      <c r="A20" s="42" t="s">
        <v>280</v>
      </c>
      <c r="B20" s="46" t="s">
        <v>647</v>
      </c>
      <c r="C20" s="42" t="s">
        <v>19</v>
      </c>
      <c r="D20" s="43">
        <v>46</v>
      </c>
      <c r="E20" s="43">
        <v>46</v>
      </c>
      <c r="F20" s="43">
        <v>46</v>
      </c>
      <c r="G20" s="43">
        <v>46</v>
      </c>
      <c r="H20" s="43">
        <v>48</v>
      </c>
      <c r="I20" s="43">
        <v>48</v>
      </c>
      <c r="J20" s="43">
        <v>50</v>
      </c>
      <c r="K20" s="43">
        <v>50</v>
      </c>
      <c r="L20" s="43">
        <v>50</v>
      </c>
      <c r="M20" s="43">
        <v>50</v>
      </c>
      <c r="N20" s="43">
        <v>53</v>
      </c>
      <c r="O20" s="43">
        <v>53</v>
      </c>
      <c r="P20" s="42"/>
      <c r="Q20" s="42"/>
      <c r="R20" s="42"/>
      <c r="S20" s="42"/>
      <c r="T20" s="42"/>
      <c r="U20" s="42"/>
      <c r="V20" s="42"/>
      <c r="W20" s="42"/>
      <c r="X20" s="42"/>
      <c r="Y20" s="42">
        <f t="shared" si="0"/>
        <v>48.833333333333336</v>
      </c>
      <c r="Z20" s="42" t="s">
        <v>280</v>
      </c>
      <c r="AA20" s="42">
        <v>94.572937507427511</v>
      </c>
      <c r="AB20" s="42" t="s">
        <v>2</v>
      </c>
      <c r="AC20" s="42" t="s">
        <v>280</v>
      </c>
      <c r="AD20" s="39" t="str">
        <f t="shared" si="1"/>
        <v>TO:0000137 (Days to heading) = Normal (Between 75% and 125%)</v>
      </c>
    </row>
    <row r="21" spans="1:30" s="39" customFormat="1" x14ac:dyDescent="0.2">
      <c r="A21" s="42" t="s">
        <v>42</v>
      </c>
      <c r="B21" s="46" t="s">
        <v>686</v>
      </c>
      <c r="C21" s="42" t="s">
        <v>34</v>
      </c>
      <c r="D21" s="43">
        <v>53</v>
      </c>
      <c r="E21" s="43">
        <v>53</v>
      </c>
      <c r="F21" s="43">
        <v>56</v>
      </c>
      <c r="G21" s="43">
        <v>56</v>
      </c>
      <c r="H21" s="43">
        <v>56</v>
      </c>
      <c r="I21" s="43">
        <v>57</v>
      </c>
      <c r="J21" s="43">
        <v>57</v>
      </c>
      <c r="K21" s="43">
        <v>62</v>
      </c>
      <c r="L21" s="43">
        <v>62</v>
      </c>
      <c r="M21" s="43"/>
      <c r="N21" s="43"/>
      <c r="O21" s="43"/>
      <c r="P21" s="42"/>
      <c r="Q21" s="42"/>
      <c r="R21" s="42"/>
      <c r="S21" s="42"/>
      <c r="T21" s="42"/>
      <c r="U21" s="42"/>
      <c r="V21" s="42"/>
      <c r="W21" s="42"/>
      <c r="X21" s="42"/>
      <c r="Y21" s="42">
        <f t="shared" si="0"/>
        <v>56.888888888888886</v>
      </c>
      <c r="Z21" s="42" t="s">
        <v>42</v>
      </c>
      <c r="AA21" s="42">
        <v>94.599000890434937</v>
      </c>
      <c r="AB21" s="42" t="s">
        <v>2</v>
      </c>
      <c r="AC21" s="42" t="s">
        <v>42</v>
      </c>
      <c r="AD21" s="39" t="str">
        <f t="shared" si="1"/>
        <v>TO:0000137 (Days to heading) = Normal (Between 75% and 125%)</v>
      </c>
    </row>
    <row r="22" spans="1:30" s="39" customFormat="1" x14ac:dyDescent="0.2">
      <c r="A22" s="42" t="s">
        <v>147</v>
      </c>
      <c r="B22" s="46" t="s">
        <v>696</v>
      </c>
      <c r="C22" s="42" t="s">
        <v>34</v>
      </c>
      <c r="D22" s="43">
        <v>53</v>
      </c>
      <c r="E22" s="43">
        <v>53</v>
      </c>
      <c r="F22" s="43">
        <v>55</v>
      </c>
      <c r="G22" s="43">
        <v>55</v>
      </c>
      <c r="H22" s="43">
        <v>55</v>
      </c>
      <c r="I22" s="43">
        <v>55</v>
      </c>
      <c r="J22" s="43">
        <v>56</v>
      </c>
      <c r="K22" s="43">
        <v>57</v>
      </c>
      <c r="L22" s="43">
        <v>60</v>
      </c>
      <c r="M22" s="43">
        <v>62</v>
      </c>
      <c r="N22" s="43">
        <v>62</v>
      </c>
      <c r="O22" s="43">
        <v>62</v>
      </c>
      <c r="P22" s="42"/>
      <c r="Q22" s="42"/>
      <c r="R22" s="42"/>
      <c r="S22" s="42"/>
      <c r="T22" s="42"/>
      <c r="U22" s="42"/>
      <c r="V22" s="42"/>
      <c r="W22" s="42"/>
      <c r="X22" s="42"/>
      <c r="Y22" s="42">
        <f t="shared" si="0"/>
        <v>57.083333333333336</v>
      </c>
      <c r="Z22" s="42" t="s">
        <v>147</v>
      </c>
      <c r="AA22" s="42">
        <v>94.922337319259668</v>
      </c>
      <c r="AB22" s="42" t="s">
        <v>2</v>
      </c>
      <c r="AC22" s="42" t="s">
        <v>147</v>
      </c>
      <c r="AD22" s="39" t="str">
        <f t="shared" si="1"/>
        <v>TO:0000137 (Days to heading) = Normal (Between 75% and 125%)</v>
      </c>
    </row>
    <row r="23" spans="1:30" s="39" customFormat="1" x14ac:dyDescent="0.2">
      <c r="A23" s="42" t="s">
        <v>236</v>
      </c>
      <c r="B23" s="48" t="s">
        <v>579</v>
      </c>
      <c r="C23" s="42" t="s">
        <v>39</v>
      </c>
      <c r="D23" s="43">
        <v>43</v>
      </c>
      <c r="E23" s="43">
        <v>43</v>
      </c>
      <c r="F23" s="43">
        <v>43</v>
      </c>
      <c r="G23" s="43">
        <v>43</v>
      </c>
      <c r="H23" s="43">
        <v>43</v>
      </c>
      <c r="I23" s="43">
        <v>43</v>
      </c>
      <c r="J23" s="43">
        <v>43</v>
      </c>
      <c r="K23" s="43">
        <v>43</v>
      </c>
      <c r="L23" s="43">
        <v>43</v>
      </c>
      <c r="M23" s="43">
        <v>44</v>
      </c>
      <c r="N23" s="43">
        <v>45</v>
      </c>
      <c r="O23" s="43">
        <v>46</v>
      </c>
      <c r="P23" s="42"/>
      <c r="Q23" s="42"/>
      <c r="R23" s="42"/>
      <c r="S23" s="42"/>
      <c r="T23" s="42"/>
      <c r="U23" s="42"/>
      <c r="V23" s="42"/>
      <c r="W23" s="42"/>
      <c r="X23" s="42"/>
      <c r="Y23" s="42">
        <f t="shared" si="0"/>
        <v>43.5</v>
      </c>
      <c r="Z23" s="42" t="s">
        <v>236</v>
      </c>
      <c r="AA23" s="42">
        <v>95.094997700049134</v>
      </c>
      <c r="AB23" s="42" t="s">
        <v>2</v>
      </c>
      <c r="AC23" s="42" t="s">
        <v>236</v>
      </c>
      <c r="AD23" s="39" t="str">
        <f t="shared" si="1"/>
        <v>TO:0000137 (Days to heading) = Normal (Between 75% and 125%)</v>
      </c>
    </row>
    <row r="24" spans="1:30" s="39" customFormat="1" x14ac:dyDescent="0.2">
      <c r="A24" s="42" t="s">
        <v>279</v>
      </c>
      <c r="B24" s="46" t="s">
        <v>646</v>
      </c>
      <c r="C24" s="42" t="s">
        <v>19</v>
      </c>
      <c r="D24" s="43">
        <v>46</v>
      </c>
      <c r="E24" s="43">
        <v>46</v>
      </c>
      <c r="F24" s="43">
        <v>46</v>
      </c>
      <c r="G24" s="43">
        <v>46</v>
      </c>
      <c r="H24" s="43">
        <v>46</v>
      </c>
      <c r="I24" s="43">
        <v>46</v>
      </c>
      <c r="J24" s="43">
        <v>48</v>
      </c>
      <c r="K24" s="43">
        <v>48</v>
      </c>
      <c r="L24" s="43">
        <v>53</v>
      </c>
      <c r="M24" s="43">
        <v>53</v>
      </c>
      <c r="N24" s="43">
        <v>56</v>
      </c>
      <c r="O24" s="43">
        <v>56</v>
      </c>
      <c r="P24" s="42"/>
      <c r="Q24" s="42"/>
      <c r="R24" s="42"/>
      <c r="S24" s="42"/>
      <c r="T24" s="42"/>
      <c r="U24" s="42"/>
      <c r="V24" s="42"/>
      <c r="W24" s="42"/>
      <c r="X24" s="42"/>
      <c r="Y24" s="42">
        <f t="shared" si="0"/>
        <v>49.166666666666664</v>
      </c>
      <c r="Z24" s="42" t="s">
        <v>279</v>
      </c>
      <c r="AA24" s="42">
        <v>95.218486568911629</v>
      </c>
      <c r="AB24" s="42" t="s">
        <v>2</v>
      </c>
      <c r="AC24" s="42" t="s">
        <v>279</v>
      </c>
      <c r="AD24" s="39" t="str">
        <f t="shared" si="1"/>
        <v>TO:0000137 (Days to heading) = Normal (Between 75% and 125%)</v>
      </c>
    </row>
    <row r="25" spans="1:30" s="39" customFormat="1" x14ac:dyDescent="0.2">
      <c r="A25" s="42" t="s">
        <v>137</v>
      </c>
      <c r="B25" s="46" t="s">
        <v>653</v>
      </c>
      <c r="C25" s="42" t="s">
        <v>19</v>
      </c>
      <c r="D25" s="43">
        <v>48</v>
      </c>
      <c r="E25" s="43">
        <v>48</v>
      </c>
      <c r="F25" s="43">
        <v>48</v>
      </c>
      <c r="G25" s="43">
        <v>48</v>
      </c>
      <c r="H25" s="43">
        <v>48</v>
      </c>
      <c r="I25" s="43">
        <v>48</v>
      </c>
      <c r="J25" s="43">
        <v>49</v>
      </c>
      <c r="K25" s="43">
        <v>50</v>
      </c>
      <c r="L25" s="43">
        <v>50</v>
      </c>
      <c r="M25" s="43">
        <v>50</v>
      </c>
      <c r="N25" s="43">
        <v>50</v>
      </c>
      <c r="O25" s="43">
        <v>53</v>
      </c>
      <c r="P25" s="42"/>
      <c r="Q25" s="42"/>
      <c r="R25" s="42"/>
      <c r="S25" s="42"/>
      <c r="T25" s="42"/>
      <c r="U25" s="42"/>
      <c r="V25" s="42"/>
      <c r="W25" s="42"/>
      <c r="X25" s="42"/>
      <c r="Y25" s="42">
        <f t="shared" si="0"/>
        <v>49.166666666666664</v>
      </c>
      <c r="Z25" s="42" t="s">
        <v>137</v>
      </c>
      <c r="AA25" s="42">
        <v>95.218486568911629</v>
      </c>
      <c r="AB25" s="42" t="s">
        <v>2</v>
      </c>
      <c r="AC25" s="42" t="s">
        <v>137</v>
      </c>
      <c r="AD25" s="39" t="str">
        <f t="shared" si="1"/>
        <v>TO:0000137 (Days to heading) = Normal (Between 75% and 125%)</v>
      </c>
    </row>
    <row r="26" spans="1:30" s="39" customFormat="1" x14ac:dyDescent="0.2">
      <c r="A26" s="42" t="s">
        <v>237</v>
      </c>
      <c r="B26" s="48" t="s">
        <v>580</v>
      </c>
      <c r="C26" s="42" t="s">
        <v>39</v>
      </c>
      <c r="D26" s="43">
        <v>43</v>
      </c>
      <c r="E26" s="43">
        <v>43</v>
      </c>
      <c r="F26" s="43">
        <v>43</v>
      </c>
      <c r="G26" s="43">
        <v>43</v>
      </c>
      <c r="H26" s="43">
        <v>43</v>
      </c>
      <c r="I26" s="43">
        <v>43</v>
      </c>
      <c r="J26" s="43">
        <v>43</v>
      </c>
      <c r="K26" s="43">
        <v>43</v>
      </c>
      <c r="L26" s="43">
        <v>43</v>
      </c>
      <c r="M26" s="43">
        <v>43</v>
      </c>
      <c r="N26" s="43">
        <v>44</v>
      </c>
      <c r="O26" s="43">
        <v>49</v>
      </c>
      <c r="P26" s="42"/>
      <c r="Q26" s="42"/>
      <c r="R26" s="42"/>
      <c r="S26" s="42"/>
      <c r="T26" s="42"/>
      <c r="U26" s="42"/>
      <c r="V26" s="42"/>
      <c r="W26" s="42"/>
      <c r="X26" s="42"/>
      <c r="Y26" s="42">
        <f t="shared" si="0"/>
        <v>43.583333333333336</v>
      </c>
      <c r="Z26" s="42" t="s">
        <v>237</v>
      </c>
      <c r="AA26" s="42">
        <v>95.27717202514502</v>
      </c>
      <c r="AB26" s="42" t="s">
        <v>2</v>
      </c>
      <c r="AC26" s="42" t="s">
        <v>237</v>
      </c>
      <c r="AD26" s="39" t="str">
        <f t="shared" si="1"/>
        <v>TO:0000137 (Days to heading) = Normal (Between 75% and 125%)</v>
      </c>
    </row>
    <row r="27" spans="1:30" s="39" customFormat="1" x14ac:dyDescent="0.2">
      <c r="A27" s="42" t="s">
        <v>299</v>
      </c>
      <c r="B27" s="46" t="s">
        <v>697</v>
      </c>
      <c r="C27" s="42" t="s">
        <v>34</v>
      </c>
      <c r="D27" s="43">
        <v>53</v>
      </c>
      <c r="E27" s="43">
        <v>55</v>
      </c>
      <c r="F27" s="43">
        <v>55</v>
      </c>
      <c r="G27" s="43">
        <v>56</v>
      </c>
      <c r="H27" s="43">
        <v>56</v>
      </c>
      <c r="I27" s="43">
        <v>56</v>
      </c>
      <c r="J27" s="43">
        <v>56</v>
      </c>
      <c r="K27" s="43">
        <v>57</v>
      </c>
      <c r="L27" s="43">
        <v>60</v>
      </c>
      <c r="M27" s="43">
        <v>60</v>
      </c>
      <c r="N27" s="43">
        <v>62</v>
      </c>
      <c r="O27" s="43">
        <v>62</v>
      </c>
      <c r="P27" s="42"/>
      <c r="Q27" s="42"/>
      <c r="R27" s="42"/>
      <c r="S27" s="42"/>
      <c r="T27" s="42"/>
      <c r="U27" s="42"/>
      <c r="V27" s="42"/>
      <c r="W27" s="42"/>
      <c r="X27" s="42"/>
      <c r="Y27" s="42">
        <f t="shared" si="0"/>
        <v>57.333333333333336</v>
      </c>
      <c r="Z27" s="42" t="s">
        <v>299</v>
      </c>
      <c r="AA27" s="42">
        <v>95.338055584891464</v>
      </c>
      <c r="AB27" s="42" t="s">
        <v>2</v>
      </c>
      <c r="AC27" s="42" t="s">
        <v>299</v>
      </c>
      <c r="AD27" s="39" t="str">
        <f t="shared" si="1"/>
        <v>TO:0000137 (Days to heading) = Normal (Between 75% and 125%)</v>
      </c>
    </row>
    <row r="28" spans="1:30" s="39" customFormat="1" x14ac:dyDescent="0.2">
      <c r="A28" s="42" t="s">
        <v>119</v>
      </c>
      <c r="B28" s="48" t="s">
        <v>583</v>
      </c>
      <c r="C28" s="42" t="s">
        <v>39</v>
      </c>
      <c r="D28" s="43">
        <v>43</v>
      </c>
      <c r="E28" s="43">
        <v>43</v>
      </c>
      <c r="F28" s="43">
        <v>43</v>
      </c>
      <c r="G28" s="43">
        <v>43</v>
      </c>
      <c r="H28" s="43">
        <v>43</v>
      </c>
      <c r="I28" s="43">
        <v>43</v>
      </c>
      <c r="J28" s="43">
        <v>43</v>
      </c>
      <c r="K28" s="43">
        <v>44</v>
      </c>
      <c r="L28" s="43">
        <v>44</v>
      </c>
      <c r="M28" s="43">
        <v>49</v>
      </c>
      <c r="N28" s="43"/>
      <c r="O28" s="43"/>
      <c r="P28" s="42"/>
      <c r="Q28" s="42"/>
      <c r="R28" s="42"/>
      <c r="S28" s="42"/>
      <c r="T28" s="42"/>
      <c r="U28" s="42"/>
      <c r="V28" s="42"/>
      <c r="W28" s="42"/>
      <c r="X28" s="42"/>
      <c r="Y28" s="42">
        <f t="shared" si="0"/>
        <v>43.8</v>
      </c>
      <c r="Z28" s="42" t="s">
        <v>119</v>
      </c>
      <c r="AA28" s="42">
        <v>95.750825270394301</v>
      </c>
      <c r="AB28" s="42" t="s">
        <v>2</v>
      </c>
      <c r="AC28" s="42" t="s">
        <v>119</v>
      </c>
      <c r="AD28" s="39" t="str">
        <f t="shared" si="1"/>
        <v>TO:0000137 (Days to heading) = Normal (Between 75% and 125%)</v>
      </c>
    </row>
    <row r="29" spans="1:30" s="39" customFormat="1" x14ac:dyDescent="0.2">
      <c r="A29" s="42" t="s">
        <v>238</v>
      </c>
      <c r="B29" s="48" t="s">
        <v>582</v>
      </c>
      <c r="C29" s="42" t="s">
        <v>39</v>
      </c>
      <c r="D29" s="43">
        <v>43</v>
      </c>
      <c r="E29" s="43">
        <v>43</v>
      </c>
      <c r="F29" s="43">
        <v>43</v>
      </c>
      <c r="G29" s="43">
        <v>43</v>
      </c>
      <c r="H29" s="43">
        <v>43</v>
      </c>
      <c r="I29" s="43">
        <v>43</v>
      </c>
      <c r="J29" s="43">
        <v>43</v>
      </c>
      <c r="K29" s="43">
        <v>44</v>
      </c>
      <c r="L29" s="43">
        <v>44</v>
      </c>
      <c r="M29" s="43">
        <v>45</v>
      </c>
      <c r="N29" s="43">
        <v>46</v>
      </c>
      <c r="O29" s="43">
        <v>46</v>
      </c>
      <c r="P29" s="42"/>
      <c r="Q29" s="42"/>
      <c r="R29" s="42"/>
      <c r="S29" s="42"/>
      <c r="T29" s="42"/>
      <c r="U29" s="42"/>
      <c r="V29" s="42"/>
      <c r="W29" s="42"/>
      <c r="X29" s="42"/>
      <c r="Y29" s="42">
        <f t="shared" si="0"/>
        <v>43.833333333333336</v>
      </c>
      <c r="Z29" s="42" t="s">
        <v>238</v>
      </c>
      <c r="AA29" s="42">
        <v>95.823695000432664</v>
      </c>
      <c r="AB29" s="42" t="s">
        <v>2</v>
      </c>
      <c r="AC29" s="42" t="s">
        <v>238</v>
      </c>
      <c r="AD29" s="39" t="str">
        <f t="shared" si="1"/>
        <v>TO:0000137 (Days to heading) = Normal (Between 75% and 125%)</v>
      </c>
    </row>
    <row r="30" spans="1:30" s="39" customFormat="1" x14ac:dyDescent="0.2">
      <c r="A30" s="42" t="s">
        <v>300</v>
      </c>
      <c r="B30" s="46" t="s">
        <v>698</v>
      </c>
      <c r="C30" s="42" t="s">
        <v>34</v>
      </c>
      <c r="D30" s="43">
        <v>55</v>
      </c>
      <c r="E30" s="43">
        <v>55</v>
      </c>
      <c r="F30" s="43">
        <v>56</v>
      </c>
      <c r="G30" s="43">
        <v>56</v>
      </c>
      <c r="H30" s="43">
        <v>56</v>
      </c>
      <c r="I30" s="43">
        <v>56</v>
      </c>
      <c r="J30" s="43">
        <v>57</v>
      </c>
      <c r="K30" s="43">
        <v>57</v>
      </c>
      <c r="L30" s="43">
        <v>60</v>
      </c>
      <c r="M30" s="43">
        <v>60</v>
      </c>
      <c r="N30" s="43">
        <v>60</v>
      </c>
      <c r="O30" s="43">
        <v>64</v>
      </c>
      <c r="P30" s="42"/>
      <c r="Q30" s="42"/>
      <c r="R30" s="42"/>
      <c r="S30" s="42"/>
      <c r="T30" s="42"/>
      <c r="U30" s="42"/>
      <c r="V30" s="42"/>
      <c r="W30" s="42"/>
      <c r="X30" s="42"/>
      <c r="Y30" s="42">
        <f t="shared" si="0"/>
        <v>57.666666666666664</v>
      </c>
      <c r="Z30" s="42" t="s">
        <v>300</v>
      </c>
      <c r="AA30" s="42">
        <v>95.892346605733835</v>
      </c>
      <c r="AB30" s="42" t="s">
        <v>2</v>
      </c>
      <c r="AC30" s="42" t="s">
        <v>300</v>
      </c>
      <c r="AD30" s="39" t="str">
        <f t="shared" si="1"/>
        <v>TO:0000137 (Days to heading) = Normal (Between 75% and 125%)</v>
      </c>
    </row>
    <row r="31" spans="1:30" s="39" customFormat="1" x14ac:dyDescent="0.2">
      <c r="A31" s="42" t="s">
        <v>294</v>
      </c>
      <c r="B31" s="46" t="s">
        <v>685</v>
      </c>
      <c r="C31" s="42" t="s">
        <v>34</v>
      </c>
      <c r="D31" s="43">
        <v>53</v>
      </c>
      <c r="E31" s="43">
        <v>55</v>
      </c>
      <c r="F31" s="43">
        <v>55</v>
      </c>
      <c r="G31" s="43">
        <v>55</v>
      </c>
      <c r="H31" s="43">
        <v>56</v>
      </c>
      <c r="I31" s="43">
        <v>57</v>
      </c>
      <c r="J31" s="43">
        <v>57</v>
      </c>
      <c r="K31" s="43">
        <v>60</v>
      </c>
      <c r="L31" s="43">
        <v>60</v>
      </c>
      <c r="M31" s="43">
        <v>62</v>
      </c>
      <c r="N31" s="43">
        <v>62</v>
      </c>
      <c r="O31" s="43">
        <v>62</v>
      </c>
      <c r="P31" s="42"/>
      <c r="Q31" s="42"/>
      <c r="R31" s="42"/>
      <c r="S31" s="42"/>
      <c r="T31" s="42"/>
      <c r="U31" s="42"/>
      <c r="V31" s="42"/>
      <c r="W31" s="42"/>
      <c r="X31" s="42"/>
      <c r="Y31" s="42">
        <f t="shared" si="0"/>
        <v>57.833333333333336</v>
      </c>
      <c r="Z31" s="42" t="s">
        <v>294</v>
      </c>
      <c r="AA31" s="42">
        <v>96.169492116155055</v>
      </c>
      <c r="AB31" s="42" t="s">
        <v>2</v>
      </c>
      <c r="AC31" s="42" t="s">
        <v>294</v>
      </c>
      <c r="AD31" s="39" t="str">
        <f t="shared" si="1"/>
        <v>TO:0000137 (Days to heading) = Normal (Between 75% and 125%)</v>
      </c>
    </row>
    <row r="32" spans="1:30" s="39" customFormat="1" x14ac:dyDescent="0.2">
      <c r="A32" s="42" t="s">
        <v>64</v>
      </c>
      <c r="B32" s="46" t="s">
        <v>644</v>
      </c>
      <c r="C32" s="42" t="s">
        <v>19</v>
      </c>
      <c r="D32" s="43">
        <v>48</v>
      </c>
      <c r="E32" s="43">
        <v>48</v>
      </c>
      <c r="F32" s="43">
        <v>48</v>
      </c>
      <c r="G32" s="43">
        <v>48</v>
      </c>
      <c r="H32" s="43">
        <v>48</v>
      </c>
      <c r="I32" s="43">
        <v>48</v>
      </c>
      <c r="J32" s="43">
        <v>48</v>
      </c>
      <c r="K32" s="43">
        <v>50</v>
      </c>
      <c r="L32" s="43">
        <v>50</v>
      </c>
      <c r="M32" s="43">
        <v>56</v>
      </c>
      <c r="N32" s="43">
        <v>56</v>
      </c>
      <c r="O32" s="43"/>
      <c r="P32" s="42"/>
      <c r="Q32" s="42"/>
      <c r="R32" s="42"/>
      <c r="S32" s="42"/>
      <c r="T32" s="42"/>
      <c r="U32" s="42"/>
      <c r="V32" s="42"/>
      <c r="W32" s="42"/>
      <c r="X32" s="42"/>
      <c r="Y32" s="42">
        <f t="shared" si="0"/>
        <v>49.81818181818182</v>
      </c>
      <c r="Z32" s="42" t="s">
        <v>64</v>
      </c>
      <c r="AA32" s="42">
        <v>96.480241552721566</v>
      </c>
      <c r="AB32" s="42" t="s">
        <v>2</v>
      </c>
      <c r="AC32" s="42" t="s">
        <v>64</v>
      </c>
      <c r="AD32" s="39" t="str">
        <f t="shared" si="1"/>
        <v>TO:0000137 (Days to heading) = Normal (Between 75% and 125%)</v>
      </c>
    </row>
    <row r="33" spans="1:30" s="39" customFormat="1" x14ac:dyDescent="0.2">
      <c r="A33" s="42" t="s">
        <v>229</v>
      </c>
      <c r="B33" s="48" t="s">
        <v>571</v>
      </c>
      <c r="C33" s="42" t="s">
        <v>39</v>
      </c>
      <c r="D33" s="43">
        <v>43</v>
      </c>
      <c r="E33" s="43">
        <v>43</v>
      </c>
      <c r="F33" s="43">
        <v>43</v>
      </c>
      <c r="G33" s="43">
        <v>43</v>
      </c>
      <c r="H33" s="43">
        <v>43</v>
      </c>
      <c r="I33" s="43">
        <v>43</v>
      </c>
      <c r="J33" s="43">
        <v>43</v>
      </c>
      <c r="K33" s="43">
        <v>43</v>
      </c>
      <c r="L33" s="43">
        <v>44</v>
      </c>
      <c r="M33" s="43">
        <v>45</v>
      </c>
      <c r="N33" s="43">
        <v>46</v>
      </c>
      <c r="O33" s="43">
        <v>51</v>
      </c>
      <c r="P33" s="42"/>
      <c r="Q33" s="42"/>
      <c r="R33" s="42"/>
      <c r="S33" s="42"/>
      <c r="T33" s="42"/>
      <c r="U33" s="42"/>
      <c r="V33" s="42"/>
      <c r="W33" s="42"/>
      <c r="X33" s="42"/>
      <c r="Y33" s="42">
        <f t="shared" si="0"/>
        <v>44.166666666666664</v>
      </c>
      <c r="Z33" s="42" t="s">
        <v>229</v>
      </c>
      <c r="AA33" s="42">
        <v>96.552392300816152</v>
      </c>
      <c r="AB33" s="42" t="s">
        <v>2</v>
      </c>
      <c r="AC33" s="42" t="s">
        <v>229</v>
      </c>
      <c r="AD33" s="39" t="str">
        <f t="shared" si="1"/>
        <v>TO:0000137 (Days to heading) = Normal (Between 75% and 125%)</v>
      </c>
    </row>
    <row r="34" spans="1:30" s="39" customFormat="1" x14ac:dyDescent="0.2">
      <c r="A34" s="42" t="s">
        <v>278</v>
      </c>
      <c r="B34" s="46" t="s">
        <v>645</v>
      </c>
      <c r="C34" s="42" t="s">
        <v>19</v>
      </c>
      <c r="D34" s="43">
        <v>48</v>
      </c>
      <c r="E34" s="43">
        <v>48</v>
      </c>
      <c r="F34" s="43">
        <v>48</v>
      </c>
      <c r="G34" s="43">
        <v>49</v>
      </c>
      <c r="H34" s="43">
        <v>49</v>
      </c>
      <c r="I34" s="43">
        <v>49</v>
      </c>
      <c r="J34" s="43">
        <v>49</v>
      </c>
      <c r="K34" s="43">
        <v>50</v>
      </c>
      <c r="L34" s="43">
        <v>50</v>
      </c>
      <c r="M34" s="43">
        <v>53</v>
      </c>
      <c r="N34" s="43">
        <v>53</v>
      </c>
      <c r="O34" s="43">
        <v>53</v>
      </c>
      <c r="P34" s="42"/>
      <c r="Q34" s="42"/>
      <c r="R34" s="42"/>
      <c r="S34" s="42"/>
      <c r="T34" s="42"/>
      <c r="U34" s="42"/>
      <c r="V34" s="42"/>
      <c r="W34" s="42"/>
      <c r="X34" s="42"/>
      <c r="Y34" s="42">
        <f t="shared" si="0"/>
        <v>49.916666666666664</v>
      </c>
      <c r="Z34" s="42" t="s">
        <v>278</v>
      </c>
      <c r="AA34" s="42">
        <v>96.670971957250956</v>
      </c>
      <c r="AB34" s="42" t="s">
        <v>2</v>
      </c>
      <c r="AC34" s="42" t="s">
        <v>278</v>
      </c>
      <c r="AD34" s="39" t="str">
        <f t="shared" si="1"/>
        <v>TO:0000137 (Days to heading) = Normal (Between 75% and 125%)</v>
      </c>
    </row>
    <row r="35" spans="1:30" s="39" customFormat="1" x14ac:dyDescent="0.2">
      <c r="A35" s="42" t="s">
        <v>144</v>
      </c>
      <c r="B35" s="46" t="s">
        <v>683</v>
      </c>
      <c r="C35" s="42" t="s">
        <v>34</v>
      </c>
      <c r="D35" s="43">
        <v>55</v>
      </c>
      <c r="E35" s="43">
        <v>55</v>
      </c>
      <c r="F35" s="43">
        <v>55</v>
      </c>
      <c r="G35" s="43">
        <v>55</v>
      </c>
      <c r="H35" s="43">
        <v>55</v>
      </c>
      <c r="I35" s="43">
        <v>55</v>
      </c>
      <c r="J35" s="43">
        <v>60</v>
      </c>
      <c r="K35" s="43">
        <v>60</v>
      </c>
      <c r="L35" s="43">
        <v>60</v>
      </c>
      <c r="M35" s="43">
        <v>62</v>
      </c>
      <c r="N35" s="43">
        <v>62</v>
      </c>
      <c r="O35" s="43">
        <v>64</v>
      </c>
      <c r="P35" s="42"/>
      <c r="Q35" s="42"/>
      <c r="R35" s="42"/>
      <c r="S35" s="42"/>
      <c r="T35" s="42"/>
      <c r="U35" s="42"/>
      <c r="V35" s="42"/>
      <c r="W35" s="42"/>
      <c r="X35" s="42"/>
      <c r="Y35" s="42">
        <f t="shared" si="0"/>
        <v>58.166666666666664</v>
      </c>
      <c r="Z35" s="42" t="s">
        <v>144</v>
      </c>
      <c r="AA35" s="42">
        <v>96.723783136997426</v>
      </c>
      <c r="AB35" s="42" t="s">
        <v>2</v>
      </c>
      <c r="AC35" s="42" t="s">
        <v>144</v>
      </c>
      <c r="AD35" s="39" t="str">
        <f t="shared" si="1"/>
        <v>TO:0000137 (Days to heading) = Normal (Between 75% and 125%)</v>
      </c>
    </row>
    <row r="36" spans="1:30" s="39" customFormat="1" x14ac:dyDescent="0.2">
      <c r="A36" s="42" t="s">
        <v>230</v>
      </c>
      <c r="B36" s="48" t="s">
        <v>572</v>
      </c>
      <c r="C36" s="42" t="s">
        <v>39</v>
      </c>
      <c r="D36" s="43">
        <v>43</v>
      </c>
      <c r="E36" s="43">
        <v>43</v>
      </c>
      <c r="F36" s="43">
        <v>43</v>
      </c>
      <c r="G36" s="43">
        <v>43</v>
      </c>
      <c r="H36" s="43">
        <v>43</v>
      </c>
      <c r="I36" s="43">
        <v>44</v>
      </c>
      <c r="J36" s="43">
        <v>44</v>
      </c>
      <c r="K36" s="43">
        <v>45</v>
      </c>
      <c r="L36" s="43">
        <v>45</v>
      </c>
      <c r="M36" s="43">
        <v>46</v>
      </c>
      <c r="N36" s="43">
        <v>46</v>
      </c>
      <c r="O36" s="43">
        <v>46</v>
      </c>
      <c r="P36" s="42"/>
      <c r="Q36" s="42"/>
      <c r="R36" s="42"/>
      <c r="S36" s="42"/>
      <c r="T36" s="42"/>
      <c r="U36" s="42"/>
      <c r="V36" s="42"/>
      <c r="W36" s="42"/>
      <c r="X36" s="42"/>
      <c r="Y36" s="42">
        <f t="shared" si="0"/>
        <v>44.25</v>
      </c>
      <c r="Z36" s="42" t="s">
        <v>230</v>
      </c>
      <c r="AA36" s="42">
        <v>96.734566625912052</v>
      </c>
      <c r="AB36" s="42" t="s">
        <v>2</v>
      </c>
      <c r="AC36" s="42" t="s">
        <v>230</v>
      </c>
      <c r="AD36" s="39" t="str">
        <f t="shared" si="1"/>
        <v>TO:0000137 (Days to heading) = Normal (Between 75% and 125%)</v>
      </c>
    </row>
    <row r="37" spans="1:30" s="39" customFormat="1" x14ac:dyDescent="0.2">
      <c r="A37" s="42" t="s">
        <v>227</v>
      </c>
      <c r="B37" s="48" t="s">
        <v>569</v>
      </c>
      <c r="C37" s="42" t="s">
        <v>39</v>
      </c>
      <c r="D37" s="43">
        <v>43</v>
      </c>
      <c r="E37" s="43">
        <v>43</v>
      </c>
      <c r="F37" s="43">
        <v>43</v>
      </c>
      <c r="G37" s="43">
        <v>44</v>
      </c>
      <c r="H37" s="43">
        <v>44</v>
      </c>
      <c r="I37" s="43">
        <v>44</v>
      </c>
      <c r="J37" s="43">
        <v>44</v>
      </c>
      <c r="K37" s="43">
        <v>44</v>
      </c>
      <c r="L37" s="43">
        <v>45</v>
      </c>
      <c r="M37" s="43">
        <v>46</v>
      </c>
      <c r="N37" s="43">
        <v>46</v>
      </c>
      <c r="O37" s="43">
        <v>46</v>
      </c>
      <c r="P37" s="42"/>
      <c r="Q37" s="42"/>
      <c r="R37" s="42"/>
      <c r="S37" s="42"/>
      <c r="T37" s="42"/>
      <c r="U37" s="42"/>
      <c r="V37" s="42"/>
      <c r="W37" s="42"/>
      <c r="X37" s="42"/>
      <c r="Y37" s="42">
        <f t="shared" si="0"/>
        <v>44.333333333333336</v>
      </c>
      <c r="Z37" s="42" t="s">
        <v>227</v>
      </c>
      <c r="AA37" s="42">
        <v>96.916740951007938</v>
      </c>
      <c r="AB37" s="42" t="s">
        <v>2</v>
      </c>
      <c r="AC37" s="42" t="s">
        <v>227</v>
      </c>
      <c r="AD37" s="39" t="str">
        <f t="shared" si="1"/>
        <v>TO:0000137 (Days to heading) = Normal (Between 75% and 125%)</v>
      </c>
    </row>
    <row r="38" spans="1:30" s="39" customFormat="1" x14ac:dyDescent="0.2">
      <c r="A38" s="42" t="s">
        <v>223</v>
      </c>
      <c r="B38" s="48" t="s">
        <v>564</v>
      </c>
      <c r="C38" s="42" t="s">
        <v>39</v>
      </c>
      <c r="D38" s="43">
        <v>43</v>
      </c>
      <c r="E38" s="43">
        <v>43</v>
      </c>
      <c r="F38" s="43">
        <v>43</v>
      </c>
      <c r="G38" s="43">
        <v>44</v>
      </c>
      <c r="H38" s="43">
        <v>44</v>
      </c>
      <c r="I38" s="43">
        <v>44</v>
      </c>
      <c r="J38" s="43">
        <v>44</v>
      </c>
      <c r="K38" s="43">
        <v>44</v>
      </c>
      <c r="L38" s="43">
        <v>46</v>
      </c>
      <c r="M38" s="43">
        <v>46</v>
      </c>
      <c r="N38" s="43">
        <v>46</v>
      </c>
      <c r="O38" s="43">
        <v>46</v>
      </c>
      <c r="P38" s="42"/>
      <c r="Q38" s="42"/>
      <c r="R38" s="42"/>
      <c r="S38" s="42"/>
      <c r="T38" s="42"/>
      <c r="U38" s="42"/>
      <c r="V38" s="42"/>
      <c r="W38" s="42"/>
      <c r="X38" s="42"/>
      <c r="Y38" s="42">
        <f t="shared" si="0"/>
        <v>44.416666666666664</v>
      </c>
      <c r="Z38" s="42" t="s">
        <v>223</v>
      </c>
      <c r="AA38" s="42">
        <v>97.098915276103796</v>
      </c>
      <c r="AB38" s="42" t="s">
        <v>2</v>
      </c>
      <c r="AC38" s="42" t="s">
        <v>223</v>
      </c>
      <c r="AD38" s="39" t="str">
        <f t="shared" si="1"/>
        <v>TO:0000137 (Days to heading) = Normal (Between 75% and 125%)</v>
      </c>
    </row>
    <row r="39" spans="1:30" s="39" customFormat="1" x14ac:dyDescent="0.2">
      <c r="A39" s="42" t="s">
        <v>133</v>
      </c>
      <c r="B39" s="46" t="s">
        <v>633</v>
      </c>
      <c r="C39" s="42" t="s">
        <v>19</v>
      </c>
      <c r="D39" s="43">
        <v>48</v>
      </c>
      <c r="E39" s="43">
        <v>48</v>
      </c>
      <c r="F39" s="43">
        <v>50</v>
      </c>
      <c r="G39" s="43">
        <v>50</v>
      </c>
      <c r="H39" s="43">
        <v>50</v>
      </c>
      <c r="I39" s="43">
        <v>50</v>
      </c>
      <c r="J39" s="43">
        <v>50</v>
      </c>
      <c r="K39" s="43">
        <v>50</v>
      </c>
      <c r="L39" s="43">
        <v>50</v>
      </c>
      <c r="M39" s="43">
        <v>50</v>
      </c>
      <c r="N39" s="43">
        <v>53</v>
      </c>
      <c r="O39" s="43">
        <v>53</v>
      </c>
      <c r="P39" s="42"/>
      <c r="Q39" s="42"/>
      <c r="R39" s="42"/>
      <c r="S39" s="42"/>
      <c r="T39" s="42"/>
      <c r="U39" s="42"/>
      <c r="V39" s="42"/>
      <c r="W39" s="42"/>
      <c r="X39" s="42"/>
      <c r="Y39" s="42">
        <f t="shared" si="0"/>
        <v>50.166666666666664</v>
      </c>
      <c r="Z39" s="42" t="s">
        <v>133</v>
      </c>
      <c r="AA39" s="42">
        <v>97.155133753364069</v>
      </c>
      <c r="AB39" s="42" t="s">
        <v>2</v>
      </c>
      <c r="AC39" s="42" t="s">
        <v>133</v>
      </c>
      <c r="AD39" s="39" t="str">
        <f t="shared" si="1"/>
        <v>TO:0000137 (Days to heading) = Normal (Between 75% and 125%)</v>
      </c>
    </row>
    <row r="40" spans="1:30" s="39" customFormat="1" x14ac:dyDescent="0.2">
      <c r="A40" s="42" t="s">
        <v>265</v>
      </c>
      <c r="B40" s="42" t="s">
        <v>619</v>
      </c>
      <c r="C40" s="42" t="s">
        <v>30</v>
      </c>
      <c r="D40" s="43">
        <v>40</v>
      </c>
      <c r="E40" s="43">
        <v>40</v>
      </c>
      <c r="F40" s="43">
        <v>40</v>
      </c>
      <c r="G40" s="43">
        <v>40</v>
      </c>
      <c r="H40" s="43">
        <v>40</v>
      </c>
      <c r="I40" s="43">
        <v>40</v>
      </c>
      <c r="J40" s="43">
        <v>40</v>
      </c>
      <c r="K40" s="43">
        <v>40</v>
      </c>
      <c r="L40" s="43">
        <v>40</v>
      </c>
      <c r="M40" s="43">
        <v>40</v>
      </c>
      <c r="N40" s="43">
        <v>40</v>
      </c>
      <c r="O40" s="43">
        <v>40</v>
      </c>
      <c r="P40" s="42"/>
      <c r="Q40" s="42"/>
      <c r="R40" s="42"/>
      <c r="S40" s="42"/>
      <c r="T40" s="42"/>
      <c r="U40" s="42"/>
      <c r="V40" s="42"/>
      <c r="W40" s="42"/>
      <c r="X40" s="42"/>
      <c r="Y40" s="42">
        <f t="shared" si="0"/>
        <v>40</v>
      </c>
      <c r="Z40" s="42" t="s">
        <v>265</v>
      </c>
      <c r="AA40" s="42">
        <v>97.184353319115615</v>
      </c>
      <c r="AB40" s="42" t="s">
        <v>2</v>
      </c>
      <c r="AC40" s="42" t="s">
        <v>265</v>
      </c>
      <c r="AD40" s="39" t="str">
        <f t="shared" si="1"/>
        <v>TO:0000137 (Days to heading) = Normal (Between 75% and 125%)</v>
      </c>
    </row>
    <row r="41" spans="1:30" s="39" customFormat="1" x14ac:dyDescent="0.2">
      <c r="A41" s="42" t="s">
        <v>275</v>
      </c>
      <c r="B41" s="46" t="s">
        <v>640</v>
      </c>
      <c r="C41" s="42" t="s">
        <v>19</v>
      </c>
      <c r="D41" s="43">
        <v>48</v>
      </c>
      <c r="E41" s="43">
        <v>49</v>
      </c>
      <c r="F41" s="43">
        <v>49</v>
      </c>
      <c r="G41" s="43">
        <v>50</v>
      </c>
      <c r="H41" s="43">
        <v>50</v>
      </c>
      <c r="I41" s="43">
        <v>50</v>
      </c>
      <c r="J41" s="43">
        <v>50</v>
      </c>
      <c r="K41" s="43">
        <v>50</v>
      </c>
      <c r="L41" s="43">
        <v>50</v>
      </c>
      <c r="M41" s="43">
        <v>56</v>
      </c>
      <c r="N41" s="43"/>
      <c r="O41" s="43"/>
      <c r="P41" s="42"/>
      <c r="Q41" s="42"/>
      <c r="R41" s="42"/>
      <c r="S41" s="42"/>
      <c r="T41" s="42"/>
      <c r="U41" s="42"/>
      <c r="V41" s="42"/>
      <c r="W41" s="42"/>
      <c r="X41" s="42"/>
      <c r="Y41" s="42">
        <f t="shared" si="0"/>
        <v>50.2</v>
      </c>
      <c r="Z41" s="42" t="s">
        <v>275</v>
      </c>
      <c r="AA41" s="42">
        <v>97.219688659512499</v>
      </c>
      <c r="AB41" s="42" t="s">
        <v>2</v>
      </c>
      <c r="AC41" s="42" t="s">
        <v>275</v>
      </c>
      <c r="AD41" s="39" t="str">
        <f t="shared" si="1"/>
        <v>TO:0000137 (Days to heading) = Normal (Between 75% and 125%)</v>
      </c>
    </row>
    <row r="42" spans="1:30" s="39" customFormat="1" x14ac:dyDescent="0.2">
      <c r="A42" s="42" t="s">
        <v>282</v>
      </c>
      <c r="B42" s="46" t="s">
        <v>650</v>
      </c>
      <c r="C42" s="42" t="s">
        <v>19</v>
      </c>
      <c r="D42" s="43">
        <v>46</v>
      </c>
      <c r="E42" s="43">
        <v>46</v>
      </c>
      <c r="F42" s="43">
        <v>46</v>
      </c>
      <c r="G42" s="43">
        <v>48</v>
      </c>
      <c r="H42" s="43">
        <v>48</v>
      </c>
      <c r="I42" s="43">
        <v>50</v>
      </c>
      <c r="J42" s="43">
        <v>50</v>
      </c>
      <c r="K42" s="43">
        <v>56</v>
      </c>
      <c r="L42" s="43">
        <v>56</v>
      </c>
      <c r="M42" s="43">
        <v>56</v>
      </c>
      <c r="N42" s="43"/>
      <c r="O42" s="43"/>
      <c r="P42" s="42"/>
      <c r="Q42" s="42"/>
      <c r="R42" s="42"/>
      <c r="S42" s="42"/>
      <c r="T42" s="42"/>
      <c r="U42" s="42"/>
      <c r="V42" s="42"/>
      <c r="W42" s="42"/>
      <c r="X42" s="42"/>
      <c r="Y42" s="42">
        <f t="shared" si="0"/>
        <v>50.2</v>
      </c>
      <c r="Z42" s="42" t="s">
        <v>282</v>
      </c>
      <c r="AA42" s="42">
        <v>97.219688659512499</v>
      </c>
      <c r="AB42" s="42" t="s">
        <v>2</v>
      </c>
      <c r="AC42" s="42" t="s">
        <v>282</v>
      </c>
      <c r="AD42" s="39" t="str">
        <f t="shared" si="1"/>
        <v>TO:0000137 (Days to heading) = Normal (Between 75% and 125%)</v>
      </c>
    </row>
    <row r="43" spans="1:30" s="39" customFormat="1" x14ac:dyDescent="0.2">
      <c r="A43" s="42" t="s">
        <v>116</v>
      </c>
      <c r="B43" s="48" t="s">
        <v>563</v>
      </c>
      <c r="C43" s="42" t="s">
        <v>39</v>
      </c>
      <c r="D43" s="43">
        <v>44</v>
      </c>
      <c r="E43" s="43">
        <v>44</v>
      </c>
      <c r="F43" s="43">
        <v>44</v>
      </c>
      <c r="G43" s="43">
        <v>44</v>
      </c>
      <c r="H43" s="43">
        <v>45</v>
      </c>
      <c r="I43" s="43">
        <v>46</v>
      </c>
      <c r="J43" s="43"/>
      <c r="K43" s="43"/>
      <c r="L43" s="43"/>
      <c r="M43" s="43"/>
      <c r="N43" s="43"/>
      <c r="O43" s="43"/>
      <c r="P43" s="42"/>
      <c r="Q43" s="42"/>
      <c r="R43" s="42"/>
      <c r="S43" s="42"/>
      <c r="T43" s="42"/>
      <c r="U43" s="42"/>
      <c r="V43" s="42"/>
      <c r="W43" s="42"/>
      <c r="X43" s="42"/>
      <c r="Y43" s="42">
        <f t="shared" si="0"/>
        <v>44.5</v>
      </c>
      <c r="Z43" s="42" t="s">
        <v>116</v>
      </c>
      <c r="AA43" s="42">
        <v>97.281089601199682</v>
      </c>
      <c r="AB43" s="42" t="s">
        <v>2</v>
      </c>
      <c r="AC43" s="42" t="s">
        <v>116</v>
      </c>
      <c r="AD43" s="39" t="str">
        <f t="shared" si="1"/>
        <v>TO:0000137 (Days to heading) = Normal (Between 75% and 125%)</v>
      </c>
    </row>
    <row r="44" spans="1:30" s="39" customFormat="1" x14ac:dyDescent="0.2">
      <c r="A44" s="42" t="s">
        <v>228</v>
      </c>
      <c r="B44" s="48" t="s">
        <v>570</v>
      </c>
      <c r="C44" s="42" t="s">
        <v>39</v>
      </c>
      <c r="D44" s="43">
        <v>43</v>
      </c>
      <c r="E44" s="43">
        <v>43</v>
      </c>
      <c r="F44" s="43">
        <v>43</v>
      </c>
      <c r="G44" s="43">
        <v>43</v>
      </c>
      <c r="H44" s="43">
        <v>44</v>
      </c>
      <c r="I44" s="43">
        <v>45</v>
      </c>
      <c r="J44" s="43">
        <v>45</v>
      </c>
      <c r="K44" s="43">
        <v>45</v>
      </c>
      <c r="L44" s="43">
        <v>45</v>
      </c>
      <c r="M44" s="43">
        <v>46</v>
      </c>
      <c r="N44" s="43">
        <v>46</v>
      </c>
      <c r="O44" s="43">
        <v>46</v>
      </c>
      <c r="P44" s="42"/>
      <c r="Q44" s="42"/>
      <c r="R44" s="42"/>
      <c r="S44" s="42"/>
      <c r="T44" s="42"/>
      <c r="U44" s="42"/>
      <c r="V44" s="42"/>
      <c r="W44" s="42"/>
      <c r="X44" s="42"/>
      <c r="Y44" s="42">
        <f t="shared" si="0"/>
        <v>44.5</v>
      </c>
      <c r="Z44" s="42" t="s">
        <v>228</v>
      </c>
      <c r="AA44" s="42">
        <v>97.281089601199682</v>
      </c>
      <c r="AB44" s="42" t="s">
        <v>2</v>
      </c>
      <c r="AC44" s="42" t="s">
        <v>228</v>
      </c>
      <c r="AD44" s="39" t="str">
        <f t="shared" si="1"/>
        <v>TO:0000137 (Days to heading) = Normal (Between 75% and 125%)</v>
      </c>
    </row>
    <row r="45" spans="1:30" s="39" customFormat="1" x14ac:dyDescent="0.2">
      <c r="A45" s="42" t="s">
        <v>277</v>
      </c>
      <c r="B45" s="46" t="s">
        <v>642</v>
      </c>
      <c r="C45" s="42" t="s">
        <v>19</v>
      </c>
      <c r="D45" s="43">
        <v>46</v>
      </c>
      <c r="E45" s="43">
        <v>48</v>
      </c>
      <c r="F45" s="43">
        <v>48</v>
      </c>
      <c r="G45" s="43">
        <v>49</v>
      </c>
      <c r="H45" s="43">
        <v>49</v>
      </c>
      <c r="I45" s="43">
        <v>49</v>
      </c>
      <c r="J45" s="43">
        <v>49</v>
      </c>
      <c r="K45" s="43">
        <v>53</v>
      </c>
      <c r="L45" s="43">
        <v>53</v>
      </c>
      <c r="M45" s="43">
        <v>53</v>
      </c>
      <c r="N45" s="43">
        <v>53</v>
      </c>
      <c r="O45" s="43">
        <v>53</v>
      </c>
      <c r="P45" s="42"/>
      <c r="Q45" s="42"/>
      <c r="R45" s="42"/>
      <c r="S45" s="42"/>
      <c r="T45" s="42"/>
      <c r="U45" s="42"/>
      <c r="V45" s="42"/>
      <c r="W45" s="42"/>
      <c r="X45" s="42"/>
      <c r="Y45" s="42">
        <f t="shared" si="0"/>
        <v>50.25</v>
      </c>
      <c r="Z45" s="42" t="s">
        <v>277</v>
      </c>
      <c r="AA45" s="42">
        <v>97.316521018735116</v>
      </c>
      <c r="AB45" s="42" t="s">
        <v>2</v>
      </c>
      <c r="AC45" s="42" t="s">
        <v>277</v>
      </c>
      <c r="AD45" s="39" t="str">
        <f t="shared" si="1"/>
        <v>TO:0000137 (Days to heading) = Normal (Between 75% and 125%)</v>
      </c>
    </row>
    <row r="46" spans="1:30" s="39" customFormat="1" x14ac:dyDescent="0.2">
      <c r="A46" s="42" t="s">
        <v>350</v>
      </c>
      <c r="B46" s="48" t="s">
        <v>750</v>
      </c>
      <c r="C46" s="42" t="s">
        <v>162</v>
      </c>
      <c r="D46" s="43">
        <v>59</v>
      </c>
      <c r="E46" s="43">
        <v>60</v>
      </c>
      <c r="F46" s="43">
        <v>60</v>
      </c>
      <c r="G46" s="43">
        <v>60</v>
      </c>
      <c r="H46" s="43">
        <v>64</v>
      </c>
      <c r="I46" s="43">
        <v>64</v>
      </c>
      <c r="J46" s="43">
        <v>64</v>
      </c>
      <c r="K46" s="43">
        <v>64</v>
      </c>
      <c r="L46" s="43">
        <v>64</v>
      </c>
      <c r="M46" s="43"/>
      <c r="N46" s="43"/>
      <c r="O46" s="43"/>
      <c r="P46" s="42"/>
      <c r="Q46" s="42"/>
      <c r="R46" s="42"/>
      <c r="S46" s="42"/>
      <c r="T46" s="42"/>
      <c r="U46" s="42"/>
      <c r="V46" s="42"/>
      <c r="W46" s="42"/>
      <c r="X46" s="42"/>
      <c r="Y46" s="42">
        <f t="shared" si="0"/>
        <v>62.111111111111114</v>
      </c>
      <c r="Z46" s="42" t="s">
        <v>350</v>
      </c>
      <c r="AA46" s="42">
        <v>97.344030576198065</v>
      </c>
      <c r="AB46" s="42" t="s">
        <v>2</v>
      </c>
      <c r="AC46" s="42" t="s">
        <v>350</v>
      </c>
      <c r="AD46" s="39" t="str">
        <f t="shared" si="1"/>
        <v>TO:0000137 (Days to heading) = Normal (Between 75% and 125%)</v>
      </c>
    </row>
    <row r="47" spans="1:30" s="39" customFormat="1" x14ac:dyDescent="0.2">
      <c r="A47" s="42" t="s">
        <v>55</v>
      </c>
      <c r="B47" s="46" t="s">
        <v>643</v>
      </c>
      <c r="C47" s="42" t="s">
        <v>19</v>
      </c>
      <c r="D47" s="43">
        <v>48</v>
      </c>
      <c r="E47" s="43">
        <v>48</v>
      </c>
      <c r="F47" s="43">
        <v>48</v>
      </c>
      <c r="G47" s="43">
        <v>48</v>
      </c>
      <c r="H47" s="43">
        <v>48</v>
      </c>
      <c r="I47" s="43">
        <v>48</v>
      </c>
      <c r="J47" s="43">
        <v>50</v>
      </c>
      <c r="K47" s="43">
        <v>53</v>
      </c>
      <c r="L47" s="43">
        <v>56</v>
      </c>
      <c r="M47" s="43">
        <v>56</v>
      </c>
      <c r="N47" s="43"/>
      <c r="O47" s="43"/>
      <c r="P47" s="42"/>
      <c r="Q47" s="42"/>
      <c r="R47" s="42"/>
      <c r="S47" s="42"/>
      <c r="T47" s="42"/>
      <c r="U47" s="42"/>
      <c r="V47" s="42"/>
      <c r="W47" s="42"/>
      <c r="X47" s="42"/>
      <c r="Y47" s="42">
        <f t="shared" si="0"/>
        <v>50.3</v>
      </c>
      <c r="Z47" s="42" t="s">
        <v>55</v>
      </c>
      <c r="AA47" s="42">
        <v>97.413353377957748</v>
      </c>
      <c r="AB47" s="42" t="s">
        <v>2</v>
      </c>
      <c r="AC47" s="42" t="s">
        <v>55</v>
      </c>
      <c r="AD47" s="39" t="str">
        <f t="shared" si="1"/>
        <v>TO:0000137 (Days to heading) = Normal (Between 75% and 125%)</v>
      </c>
    </row>
    <row r="48" spans="1:30" s="39" customFormat="1" x14ac:dyDescent="0.2">
      <c r="A48" s="42" t="s">
        <v>108</v>
      </c>
      <c r="B48" s="46" t="s">
        <v>689</v>
      </c>
      <c r="C48" s="42" t="s">
        <v>34</v>
      </c>
      <c r="D48" s="43">
        <v>53</v>
      </c>
      <c r="E48" s="43">
        <v>55</v>
      </c>
      <c r="F48" s="43">
        <v>55</v>
      </c>
      <c r="G48" s="43">
        <v>56</v>
      </c>
      <c r="H48" s="43">
        <v>56</v>
      </c>
      <c r="I48" s="43">
        <v>57</v>
      </c>
      <c r="J48" s="43">
        <v>57</v>
      </c>
      <c r="K48" s="43">
        <v>62</v>
      </c>
      <c r="L48" s="43">
        <v>62</v>
      </c>
      <c r="M48" s="43">
        <v>62</v>
      </c>
      <c r="N48" s="43">
        <v>64</v>
      </c>
      <c r="O48" s="43">
        <v>64</v>
      </c>
      <c r="P48" s="42"/>
      <c r="Q48" s="42"/>
      <c r="R48" s="42"/>
      <c r="S48" s="42"/>
      <c r="T48" s="42"/>
      <c r="U48" s="42"/>
      <c r="V48" s="42"/>
      <c r="W48" s="42"/>
      <c r="X48" s="42"/>
      <c r="Y48" s="42">
        <f t="shared" si="0"/>
        <v>58.583333333333336</v>
      </c>
      <c r="Z48" s="42" t="s">
        <v>108</v>
      </c>
      <c r="AA48" s="42">
        <v>97.416646913050442</v>
      </c>
      <c r="AB48" s="42" t="s">
        <v>2</v>
      </c>
      <c r="AC48" s="42" t="s">
        <v>108</v>
      </c>
      <c r="AD48" s="39" t="str">
        <f t="shared" si="1"/>
        <v>TO:0000137 (Days to heading) = Normal (Between 75% and 125%)</v>
      </c>
    </row>
    <row r="49" spans="1:30" s="39" customFormat="1" x14ac:dyDescent="0.2">
      <c r="A49" s="42" t="s">
        <v>283</v>
      </c>
      <c r="B49" s="46" t="s">
        <v>652</v>
      </c>
      <c r="C49" s="42" t="s">
        <v>19</v>
      </c>
      <c r="D49" s="43">
        <v>48</v>
      </c>
      <c r="E49" s="43">
        <v>48</v>
      </c>
      <c r="F49" s="43">
        <v>49</v>
      </c>
      <c r="G49" s="43">
        <v>49</v>
      </c>
      <c r="H49" s="43">
        <v>49</v>
      </c>
      <c r="I49" s="43">
        <v>50</v>
      </c>
      <c r="J49" s="43">
        <v>50</v>
      </c>
      <c r="K49" s="43">
        <v>50</v>
      </c>
      <c r="L49" s="43">
        <v>50</v>
      </c>
      <c r="M49" s="43">
        <v>50</v>
      </c>
      <c r="N49" s="43">
        <v>56</v>
      </c>
      <c r="O49" s="43">
        <v>56</v>
      </c>
      <c r="P49" s="42"/>
      <c r="Q49" s="42"/>
      <c r="R49" s="42"/>
      <c r="S49" s="42"/>
      <c r="T49" s="42"/>
      <c r="U49" s="42"/>
      <c r="V49" s="42"/>
      <c r="W49" s="42"/>
      <c r="X49" s="42"/>
      <c r="Y49" s="42">
        <f t="shared" si="0"/>
        <v>50.416666666666664</v>
      </c>
      <c r="Z49" s="42" t="s">
        <v>283</v>
      </c>
      <c r="AA49" s="42">
        <v>97.639295549477183</v>
      </c>
      <c r="AB49" s="42" t="s">
        <v>2</v>
      </c>
      <c r="AC49" s="42" t="s">
        <v>283</v>
      </c>
      <c r="AD49" s="39" t="str">
        <f t="shared" si="1"/>
        <v>TO:0000137 (Days to heading) = Normal (Between 75% and 125%)</v>
      </c>
    </row>
    <row r="50" spans="1:30" s="39" customFormat="1" x14ac:dyDescent="0.2">
      <c r="A50" s="42" t="s">
        <v>260</v>
      </c>
      <c r="B50" s="46" t="s">
        <v>613</v>
      </c>
      <c r="C50" s="42" t="s">
        <v>30</v>
      </c>
      <c r="D50" s="43">
        <v>40</v>
      </c>
      <c r="E50" s="43">
        <v>40</v>
      </c>
      <c r="F50" s="43">
        <v>40</v>
      </c>
      <c r="G50" s="43">
        <v>40</v>
      </c>
      <c r="H50" s="43">
        <v>40</v>
      </c>
      <c r="I50" s="43">
        <v>40</v>
      </c>
      <c r="J50" s="43">
        <v>40</v>
      </c>
      <c r="K50" s="43">
        <v>40</v>
      </c>
      <c r="L50" s="43">
        <v>40</v>
      </c>
      <c r="M50" s="43">
        <v>40</v>
      </c>
      <c r="N50" s="43">
        <v>41</v>
      </c>
      <c r="O50" s="43">
        <v>42</v>
      </c>
      <c r="P50" s="42"/>
      <c r="Q50" s="42"/>
      <c r="R50" s="42"/>
      <c r="S50" s="42"/>
      <c r="T50" s="42"/>
      <c r="U50" s="42"/>
      <c r="V50" s="42"/>
      <c r="W50" s="42"/>
      <c r="X50" s="42"/>
      <c r="Y50" s="42">
        <f t="shared" si="0"/>
        <v>40.25</v>
      </c>
      <c r="Z50" s="42" t="s">
        <v>260</v>
      </c>
      <c r="AA50" s="42">
        <v>97.791755527360095</v>
      </c>
      <c r="AB50" s="42" t="s">
        <v>2</v>
      </c>
      <c r="AC50" s="42" t="s">
        <v>260</v>
      </c>
      <c r="AD50" s="39" t="str">
        <f t="shared" si="1"/>
        <v>TO:0000137 (Days to heading) = Normal (Between 75% and 125%)</v>
      </c>
    </row>
    <row r="51" spans="1:30" s="39" customFormat="1" x14ac:dyDescent="0.2">
      <c r="A51" s="42" t="s">
        <v>347</v>
      </c>
      <c r="B51" s="48" t="s">
        <v>748</v>
      </c>
      <c r="C51" s="42" t="s">
        <v>162</v>
      </c>
      <c r="D51" s="43">
        <v>59</v>
      </c>
      <c r="E51" s="43">
        <v>60</v>
      </c>
      <c r="F51" s="43">
        <v>63</v>
      </c>
      <c r="G51" s="43">
        <v>63</v>
      </c>
      <c r="H51" s="43">
        <v>63</v>
      </c>
      <c r="I51" s="43">
        <v>63</v>
      </c>
      <c r="J51" s="43">
        <v>63</v>
      </c>
      <c r="K51" s="43">
        <v>63</v>
      </c>
      <c r="L51" s="43">
        <v>63</v>
      </c>
      <c r="M51" s="43">
        <v>63</v>
      </c>
      <c r="N51" s="43">
        <v>63</v>
      </c>
      <c r="O51" s="43">
        <v>63</v>
      </c>
      <c r="P51" s="42"/>
      <c r="Q51" s="42"/>
      <c r="R51" s="42"/>
      <c r="S51" s="42"/>
      <c r="T51" s="42"/>
      <c r="U51" s="42"/>
      <c r="V51" s="42"/>
      <c r="W51" s="42"/>
      <c r="X51" s="42"/>
      <c r="Y51" s="42">
        <f t="shared" si="0"/>
        <v>62.416666666666664</v>
      </c>
      <c r="Z51" s="42" t="s">
        <v>347</v>
      </c>
      <c r="AA51" s="42">
        <v>97.822914447547873</v>
      </c>
      <c r="AB51" s="42" t="s">
        <v>2</v>
      </c>
      <c r="AC51" s="42" t="s">
        <v>347</v>
      </c>
      <c r="AD51" s="39" t="str">
        <f t="shared" si="1"/>
        <v>TO:0000137 (Days to heading) = Normal (Between 75% and 125%)</v>
      </c>
    </row>
    <row r="52" spans="1:30" s="39" customFormat="1" x14ac:dyDescent="0.2">
      <c r="A52" s="42" t="s">
        <v>48</v>
      </c>
      <c r="B52" s="46" t="s">
        <v>657</v>
      </c>
      <c r="C52" s="42" t="s">
        <v>19</v>
      </c>
      <c r="D52" s="43">
        <v>48</v>
      </c>
      <c r="E52" s="43">
        <v>48</v>
      </c>
      <c r="F52" s="43">
        <v>50</v>
      </c>
      <c r="G52" s="43">
        <v>50</v>
      </c>
      <c r="H52" s="43">
        <v>50</v>
      </c>
      <c r="I52" s="43">
        <v>50</v>
      </c>
      <c r="J52" s="43">
        <v>50</v>
      </c>
      <c r="K52" s="43">
        <v>53</v>
      </c>
      <c r="L52" s="43">
        <v>56</v>
      </c>
      <c r="M52" s="43"/>
      <c r="N52" s="43"/>
      <c r="O52" s="43"/>
      <c r="P52" s="42"/>
      <c r="Q52" s="42"/>
      <c r="R52" s="42"/>
      <c r="S52" s="42"/>
      <c r="T52" s="42"/>
      <c r="U52" s="42"/>
      <c r="V52" s="42"/>
      <c r="W52" s="42"/>
      <c r="X52" s="42"/>
      <c r="Y52" s="42">
        <f t="shared" si="0"/>
        <v>50.555555555555557</v>
      </c>
      <c r="Z52" s="42" t="s">
        <v>48</v>
      </c>
      <c r="AA52" s="42">
        <v>97.90827432509559</v>
      </c>
      <c r="AB52" s="42" t="s">
        <v>2</v>
      </c>
      <c r="AC52" s="42" t="s">
        <v>48</v>
      </c>
      <c r="AD52" s="39" t="str">
        <f t="shared" si="1"/>
        <v>TO:0000137 (Days to heading) = Normal (Between 75% and 125%)</v>
      </c>
    </row>
    <row r="53" spans="1:30" s="39" customFormat="1" x14ac:dyDescent="0.2">
      <c r="A53" s="42" t="s">
        <v>103</v>
      </c>
      <c r="B53" s="46" t="s">
        <v>648</v>
      </c>
      <c r="C53" s="42" t="s">
        <v>19</v>
      </c>
      <c r="D53" s="43">
        <v>46</v>
      </c>
      <c r="E53" s="43">
        <v>46</v>
      </c>
      <c r="F53" s="43">
        <v>46</v>
      </c>
      <c r="G53" s="43">
        <v>48</v>
      </c>
      <c r="H53" s="43">
        <v>49</v>
      </c>
      <c r="I53" s="43">
        <v>49</v>
      </c>
      <c r="J53" s="43">
        <v>49</v>
      </c>
      <c r="K53" s="43">
        <v>53</v>
      </c>
      <c r="L53" s="43">
        <v>53</v>
      </c>
      <c r="M53" s="43">
        <v>56</v>
      </c>
      <c r="N53" s="43">
        <v>56</v>
      </c>
      <c r="O53" s="43">
        <v>56</v>
      </c>
      <c r="P53" s="42"/>
      <c r="Q53" s="42"/>
      <c r="R53" s="42"/>
      <c r="S53" s="42"/>
      <c r="T53" s="42"/>
      <c r="U53" s="42"/>
      <c r="V53" s="42"/>
      <c r="W53" s="42"/>
      <c r="X53" s="42"/>
      <c r="Y53" s="42">
        <f t="shared" si="0"/>
        <v>50.583333333333336</v>
      </c>
      <c r="Z53" s="42" t="s">
        <v>103</v>
      </c>
      <c r="AA53" s="42">
        <v>97.962070080219277</v>
      </c>
      <c r="AB53" s="42" t="s">
        <v>2</v>
      </c>
      <c r="AC53" s="42" t="s">
        <v>103</v>
      </c>
      <c r="AD53" s="39" t="str">
        <f t="shared" si="1"/>
        <v>TO:0000137 (Days to heading) = Normal (Between 75% and 125%)</v>
      </c>
    </row>
    <row r="54" spans="1:30" s="39" customFormat="1" x14ac:dyDescent="0.2">
      <c r="A54" s="42" t="s">
        <v>263</v>
      </c>
      <c r="B54" s="46" t="s">
        <v>617</v>
      </c>
      <c r="C54" s="42" t="s">
        <v>30</v>
      </c>
      <c r="D54" s="43">
        <v>40</v>
      </c>
      <c r="E54" s="43">
        <v>40</v>
      </c>
      <c r="F54" s="43">
        <v>40</v>
      </c>
      <c r="G54" s="43">
        <v>40</v>
      </c>
      <c r="H54" s="43">
        <v>40</v>
      </c>
      <c r="I54" s="43">
        <v>40</v>
      </c>
      <c r="J54" s="43">
        <v>40</v>
      </c>
      <c r="K54" s="43">
        <v>40</v>
      </c>
      <c r="L54" s="43">
        <v>41</v>
      </c>
      <c r="M54" s="43">
        <v>41</v>
      </c>
      <c r="N54" s="43">
        <v>41</v>
      </c>
      <c r="O54" s="43">
        <v>41</v>
      </c>
      <c r="P54" s="42"/>
      <c r="Q54" s="42"/>
      <c r="R54" s="42"/>
      <c r="S54" s="42"/>
      <c r="T54" s="42"/>
      <c r="U54" s="42"/>
      <c r="V54" s="42"/>
      <c r="W54" s="42"/>
      <c r="X54" s="42"/>
      <c r="Y54" s="42">
        <f t="shared" si="0"/>
        <v>40.333333333333336</v>
      </c>
      <c r="Z54" s="42" t="s">
        <v>263</v>
      </c>
      <c r="AA54" s="42">
        <v>97.994222930108251</v>
      </c>
      <c r="AB54" s="42" t="s">
        <v>2</v>
      </c>
      <c r="AC54" s="42" t="s">
        <v>263</v>
      </c>
      <c r="AD54" s="39" t="str">
        <f t="shared" si="1"/>
        <v>TO:0000137 (Days to heading) = Normal (Between 75% and 125%)</v>
      </c>
    </row>
    <row r="55" spans="1:30" s="39" customFormat="1" x14ac:dyDescent="0.2">
      <c r="A55" s="42" t="s">
        <v>135</v>
      </c>
      <c r="B55" s="46" t="s">
        <v>637</v>
      </c>
      <c r="C55" s="42" t="s">
        <v>19</v>
      </c>
      <c r="D55" s="43">
        <v>48</v>
      </c>
      <c r="E55" s="43">
        <v>48</v>
      </c>
      <c r="F55" s="43">
        <v>49</v>
      </c>
      <c r="G55" s="43">
        <v>50</v>
      </c>
      <c r="H55" s="43">
        <v>50</v>
      </c>
      <c r="I55" s="43">
        <v>50</v>
      </c>
      <c r="J55" s="43">
        <v>50</v>
      </c>
      <c r="K55" s="43">
        <v>50</v>
      </c>
      <c r="L55" s="43">
        <v>50</v>
      </c>
      <c r="M55" s="43">
        <v>56</v>
      </c>
      <c r="N55" s="43">
        <v>56</v>
      </c>
      <c r="O55" s="43"/>
      <c r="P55" s="42"/>
      <c r="Q55" s="42"/>
      <c r="R55" s="42"/>
      <c r="S55" s="42"/>
      <c r="T55" s="42"/>
      <c r="U55" s="42"/>
      <c r="V55" s="42"/>
      <c r="W55" s="42"/>
      <c r="X55" s="42"/>
      <c r="Y55" s="42">
        <f t="shared" si="0"/>
        <v>50.636363636363633</v>
      </c>
      <c r="Z55" s="42" t="s">
        <v>135</v>
      </c>
      <c r="AA55" s="42">
        <v>98.064771067273554</v>
      </c>
      <c r="AB55" s="42" t="s">
        <v>2</v>
      </c>
      <c r="AC55" s="42" t="s">
        <v>135</v>
      </c>
      <c r="AD55" s="39" t="str">
        <f t="shared" si="1"/>
        <v>TO:0000137 (Days to heading) = Normal (Between 75% and 125%)</v>
      </c>
    </row>
    <row r="56" spans="1:30" s="39" customFormat="1" x14ac:dyDescent="0.2">
      <c r="A56" s="42" t="s">
        <v>156</v>
      </c>
      <c r="B56" s="48" t="s">
        <v>722</v>
      </c>
      <c r="C56" s="42" t="s">
        <v>59</v>
      </c>
      <c r="D56" s="43">
        <v>57</v>
      </c>
      <c r="E56" s="43">
        <v>57</v>
      </c>
      <c r="F56" s="43">
        <v>63</v>
      </c>
      <c r="G56" s="43">
        <v>63</v>
      </c>
      <c r="H56" s="43">
        <v>63</v>
      </c>
      <c r="I56" s="43">
        <v>63</v>
      </c>
      <c r="J56" s="43">
        <v>63</v>
      </c>
      <c r="K56" s="43">
        <v>63</v>
      </c>
      <c r="L56" s="43">
        <v>63</v>
      </c>
      <c r="M56" s="43">
        <v>63</v>
      </c>
      <c r="N56" s="43">
        <v>65</v>
      </c>
      <c r="O56" s="43"/>
      <c r="P56" s="42"/>
      <c r="Q56" s="42"/>
      <c r="R56" s="42"/>
      <c r="S56" s="42"/>
      <c r="T56" s="42"/>
      <c r="U56" s="42"/>
      <c r="V56" s="42"/>
      <c r="W56" s="42"/>
      <c r="X56" s="42"/>
      <c r="Y56" s="42">
        <f t="shared" si="0"/>
        <v>62.090909090909093</v>
      </c>
      <c r="Z56" s="42" t="s">
        <v>156</v>
      </c>
      <c r="AA56" s="42">
        <v>98.131836372425241</v>
      </c>
      <c r="AB56" s="42" t="s">
        <v>2</v>
      </c>
      <c r="AC56" s="42" t="s">
        <v>156</v>
      </c>
      <c r="AD56" s="39" t="str">
        <f t="shared" si="1"/>
        <v>TO:0000137 (Days to heading) = Normal (Between 75% and 125%)</v>
      </c>
    </row>
    <row r="57" spans="1:30" s="39" customFormat="1" x14ac:dyDescent="0.2">
      <c r="A57" s="42" t="s">
        <v>234</v>
      </c>
      <c r="B57" s="48" t="s">
        <v>576</v>
      </c>
      <c r="C57" s="42" t="s">
        <v>39</v>
      </c>
      <c r="D57" s="43">
        <v>43</v>
      </c>
      <c r="E57" s="43">
        <v>43</v>
      </c>
      <c r="F57" s="43">
        <v>43</v>
      </c>
      <c r="G57" s="43">
        <v>43</v>
      </c>
      <c r="H57" s="43">
        <v>43</v>
      </c>
      <c r="I57" s="43">
        <v>44</v>
      </c>
      <c r="J57" s="43">
        <v>46</v>
      </c>
      <c r="K57" s="43">
        <v>46</v>
      </c>
      <c r="L57" s="43">
        <v>49</v>
      </c>
      <c r="M57" s="43">
        <v>49</v>
      </c>
      <c r="N57" s="43"/>
      <c r="O57" s="43"/>
      <c r="P57" s="42"/>
      <c r="Q57" s="42"/>
      <c r="R57" s="42"/>
      <c r="S57" s="42"/>
      <c r="T57" s="42"/>
      <c r="U57" s="42"/>
      <c r="V57" s="42"/>
      <c r="W57" s="42"/>
      <c r="X57" s="42"/>
      <c r="Y57" s="42">
        <f t="shared" si="0"/>
        <v>44.9</v>
      </c>
      <c r="Z57" s="42" t="s">
        <v>234</v>
      </c>
      <c r="AA57" s="42">
        <v>98.155526361659909</v>
      </c>
      <c r="AB57" s="42" t="s">
        <v>2</v>
      </c>
      <c r="AC57" s="42" t="s">
        <v>234</v>
      </c>
      <c r="AD57" s="39" t="str">
        <f t="shared" si="1"/>
        <v>TO:0000137 (Days to heading) = Normal (Between 75% and 125%)</v>
      </c>
    </row>
    <row r="58" spans="1:30" s="39" customFormat="1" x14ac:dyDescent="0.2">
      <c r="A58" s="42" t="s">
        <v>226</v>
      </c>
      <c r="B58" s="48" t="s">
        <v>568</v>
      </c>
      <c r="C58" s="42" t="s">
        <v>39</v>
      </c>
      <c r="D58" s="43">
        <v>43</v>
      </c>
      <c r="E58" s="43">
        <v>43</v>
      </c>
      <c r="F58" s="43">
        <v>43</v>
      </c>
      <c r="G58" s="43">
        <v>43</v>
      </c>
      <c r="H58" s="43">
        <v>43</v>
      </c>
      <c r="I58" s="43">
        <v>43</v>
      </c>
      <c r="J58" s="43">
        <v>43</v>
      </c>
      <c r="K58" s="43">
        <v>46</v>
      </c>
      <c r="L58" s="43">
        <v>49</v>
      </c>
      <c r="M58" s="43">
        <v>49</v>
      </c>
      <c r="N58" s="43">
        <v>49</v>
      </c>
      <c r="O58" s="43"/>
      <c r="P58" s="42"/>
      <c r="Q58" s="42"/>
      <c r="R58" s="42"/>
      <c r="S58" s="42"/>
      <c r="T58" s="42"/>
      <c r="U58" s="42"/>
      <c r="V58" s="42"/>
      <c r="W58" s="42"/>
      <c r="X58" s="42"/>
      <c r="Y58" s="42">
        <f t="shared" si="0"/>
        <v>44.909090909090907</v>
      </c>
      <c r="Z58" s="42" t="s">
        <v>226</v>
      </c>
      <c r="AA58" s="42">
        <v>98.175399924397638</v>
      </c>
      <c r="AB58" s="42" t="s">
        <v>2</v>
      </c>
      <c r="AC58" s="42" t="s">
        <v>226</v>
      </c>
      <c r="AD58" s="39" t="str">
        <f t="shared" si="1"/>
        <v>TO:0000137 (Days to heading) = Normal (Between 75% and 125%)</v>
      </c>
    </row>
    <row r="59" spans="1:30" s="39" customFormat="1" x14ac:dyDescent="0.2">
      <c r="A59" s="42" t="s">
        <v>217</v>
      </c>
      <c r="B59" s="48" t="s">
        <v>557</v>
      </c>
      <c r="C59" s="42" t="s">
        <v>39</v>
      </c>
      <c r="D59" s="43">
        <v>43</v>
      </c>
      <c r="E59" s="43">
        <v>43</v>
      </c>
      <c r="F59" s="43">
        <v>43</v>
      </c>
      <c r="G59" s="43">
        <v>43</v>
      </c>
      <c r="H59" s="43">
        <v>43</v>
      </c>
      <c r="I59" s="43">
        <v>43</v>
      </c>
      <c r="J59" s="43">
        <v>44</v>
      </c>
      <c r="K59" s="43">
        <v>44</v>
      </c>
      <c r="L59" s="43">
        <v>46</v>
      </c>
      <c r="M59" s="43">
        <v>49</v>
      </c>
      <c r="N59" s="43">
        <v>49</v>
      </c>
      <c r="O59" s="43">
        <v>49</v>
      </c>
      <c r="P59" s="42"/>
      <c r="Q59" s="42"/>
      <c r="R59" s="42"/>
      <c r="S59" s="42"/>
      <c r="T59" s="42"/>
      <c r="U59" s="42"/>
      <c r="V59" s="42"/>
      <c r="W59" s="42"/>
      <c r="X59" s="42"/>
      <c r="Y59" s="42">
        <f t="shared" si="0"/>
        <v>44.916666666666664</v>
      </c>
      <c r="Z59" s="42" t="s">
        <v>217</v>
      </c>
      <c r="AA59" s="42">
        <v>98.191961226679069</v>
      </c>
      <c r="AB59" s="42" t="s">
        <v>2</v>
      </c>
      <c r="AC59" s="42" t="s">
        <v>217</v>
      </c>
      <c r="AD59" s="39" t="str">
        <f t="shared" si="1"/>
        <v>TO:0000137 (Days to heading) = Normal (Between 75% and 125%)</v>
      </c>
    </row>
    <row r="60" spans="1:30" s="39" customFormat="1" x14ac:dyDescent="0.2">
      <c r="A60" s="42" t="s">
        <v>125</v>
      </c>
      <c r="B60" s="46" t="s">
        <v>600</v>
      </c>
      <c r="C60" s="42" t="s">
        <v>30</v>
      </c>
      <c r="D60" s="43">
        <v>40</v>
      </c>
      <c r="E60" s="43">
        <v>40</v>
      </c>
      <c r="F60" s="43">
        <v>40</v>
      </c>
      <c r="G60" s="43">
        <v>40</v>
      </c>
      <c r="H60" s="43">
        <v>40</v>
      </c>
      <c r="I60" s="43">
        <v>40</v>
      </c>
      <c r="J60" s="43">
        <v>40</v>
      </c>
      <c r="K60" s="43">
        <v>41</v>
      </c>
      <c r="L60" s="43">
        <v>41</v>
      </c>
      <c r="M60" s="43">
        <v>41</v>
      </c>
      <c r="N60" s="43">
        <v>41</v>
      </c>
      <c r="O60" s="43">
        <v>41</v>
      </c>
      <c r="P60" s="42"/>
      <c r="Q60" s="42"/>
      <c r="R60" s="42"/>
      <c r="S60" s="42"/>
      <c r="T60" s="42"/>
      <c r="U60" s="42"/>
      <c r="V60" s="42"/>
      <c r="W60" s="42"/>
      <c r="X60" s="42"/>
      <c r="Y60" s="42">
        <f t="shared" si="0"/>
        <v>40.416666666666664</v>
      </c>
      <c r="Z60" s="42" t="s">
        <v>125</v>
      </c>
      <c r="AA60" s="42">
        <v>98.196690332856406</v>
      </c>
      <c r="AB60" s="42" t="s">
        <v>2</v>
      </c>
      <c r="AC60" s="42" t="s">
        <v>125</v>
      </c>
      <c r="AD60" s="39" t="str">
        <f t="shared" si="1"/>
        <v>TO:0000137 (Days to heading) = Normal (Between 75% and 125%)</v>
      </c>
    </row>
    <row r="61" spans="1:30" s="39" customFormat="1" x14ac:dyDescent="0.2">
      <c r="A61" s="42" t="s">
        <v>66</v>
      </c>
      <c r="B61" s="46" t="s">
        <v>677</v>
      </c>
      <c r="C61" s="42" t="s">
        <v>34</v>
      </c>
      <c r="D61" s="43">
        <v>55</v>
      </c>
      <c r="E61" s="43">
        <v>56</v>
      </c>
      <c r="F61" s="43">
        <v>56</v>
      </c>
      <c r="G61" s="43">
        <v>56</v>
      </c>
      <c r="H61" s="43">
        <v>60</v>
      </c>
      <c r="I61" s="43">
        <v>60</v>
      </c>
      <c r="J61" s="43">
        <v>60</v>
      </c>
      <c r="K61" s="43">
        <v>60</v>
      </c>
      <c r="L61" s="43">
        <v>60</v>
      </c>
      <c r="M61" s="43">
        <v>62</v>
      </c>
      <c r="N61" s="43">
        <v>62</v>
      </c>
      <c r="O61" s="43">
        <v>62</v>
      </c>
      <c r="P61" s="42"/>
      <c r="Q61" s="42"/>
      <c r="R61" s="42"/>
      <c r="S61" s="42"/>
      <c r="T61" s="42"/>
      <c r="U61" s="42"/>
      <c r="V61" s="42"/>
      <c r="W61" s="42"/>
      <c r="X61" s="42"/>
      <c r="Y61" s="42">
        <f t="shared" si="0"/>
        <v>59.083333333333336</v>
      </c>
      <c r="Z61" s="42" t="s">
        <v>66</v>
      </c>
      <c r="AA61" s="42">
        <v>98.24808344431402</v>
      </c>
      <c r="AB61" s="42" t="s">
        <v>2</v>
      </c>
      <c r="AC61" s="42" t="s">
        <v>66</v>
      </c>
      <c r="AD61" s="39" t="str">
        <f t="shared" si="1"/>
        <v>TO:0000137 (Days to heading) = Normal (Between 75% and 125%)</v>
      </c>
    </row>
    <row r="62" spans="1:30" s="39" customFormat="1" x14ac:dyDescent="0.2">
      <c r="A62" s="42" t="s">
        <v>271</v>
      </c>
      <c r="B62" s="46" t="s">
        <v>630</v>
      </c>
      <c r="C62" s="42" t="s">
        <v>19</v>
      </c>
      <c r="D62" s="43">
        <v>50</v>
      </c>
      <c r="E62" s="43">
        <v>50</v>
      </c>
      <c r="F62" s="43">
        <v>50</v>
      </c>
      <c r="G62" s="43">
        <v>50</v>
      </c>
      <c r="H62" s="43">
        <v>50</v>
      </c>
      <c r="I62" s="43">
        <v>50</v>
      </c>
      <c r="J62" s="43">
        <v>50</v>
      </c>
      <c r="K62" s="43">
        <v>50</v>
      </c>
      <c r="L62" s="43">
        <v>50</v>
      </c>
      <c r="M62" s="43">
        <v>50</v>
      </c>
      <c r="N62" s="43">
        <v>53</v>
      </c>
      <c r="O62" s="43">
        <v>56</v>
      </c>
      <c r="P62" s="42"/>
      <c r="Q62" s="42"/>
      <c r="R62" s="42"/>
      <c r="S62" s="42"/>
      <c r="T62" s="42"/>
      <c r="U62" s="42"/>
      <c r="V62" s="42"/>
      <c r="W62" s="42"/>
      <c r="X62" s="42"/>
      <c r="Y62" s="42">
        <f t="shared" si="0"/>
        <v>50.75</v>
      </c>
      <c r="Z62" s="42" t="s">
        <v>271</v>
      </c>
      <c r="AA62" s="42">
        <v>98.284844610961343</v>
      </c>
      <c r="AB62" s="42" t="s">
        <v>2</v>
      </c>
      <c r="AC62" s="42" t="s">
        <v>271</v>
      </c>
      <c r="AD62" s="39" t="str">
        <f t="shared" si="1"/>
        <v>TO:0000137 (Days to heading) = Normal (Between 75% and 125%)</v>
      </c>
    </row>
    <row r="63" spans="1:30" s="39" customFormat="1" x14ac:dyDescent="0.2">
      <c r="A63" s="42" t="s">
        <v>131</v>
      </c>
      <c r="B63" s="46" t="s">
        <v>628</v>
      </c>
      <c r="C63" s="42" t="s">
        <v>19</v>
      </c>
      <c r="D63" s="43">
        <v>50</v>
      </c>
      <c r="E63" s="43">
        <v>50</v>
      </c>
      <c r="F63" s="43">
        <v>50</v>
      </c>
      <c r="G63" s="43">
        <v>50</v>
      </c>
      <c r="H63" s="43">
        <v>50</v>
      </c>
      <c r="I63" s="43">
        <v>50</v>
      </c>
      <c r="J63" s="43">
        <v>50</v>
      </c>
      <c r="K63" s="43">
        <v>50</v>
      </c>
      <c r="L63" s="43">
        <v>50</v>
      </c>
      <c r="M63" s="43">
        <v>53</v>
      </c>
      <c r="N63" s="43">
        <v>56</v>
      </c>
      <c r="O63" s="43"/>
      <c r="P63" s="42"/>
      <c r="Q63" s="42"/>
      <c r="R63" s="42"/>
      <c r="S63" s="42"/>
      <c r="T63" s="42"/>
      <c r="U63" s="42"/>
      <c r="V63" s="42"/>
      <c r="W63" s="42"/>
      <c r="X63" s="42"/>
      <c r="Y63" s="42">
        <f t="shared" si="0"/>
        <v>50.81818181818182</v>
      </c>
      <c r="Z63" s="42" t="s">
        <v>131</v>
      </c>
      <c r="AA63" s="42">
        <v>98.416888737174006</v>
      </c>
      <c r="AB63" s="42" t="s">
        <v>2</v>
      </c>
      <c r="AC63" s="42" t="s">
        <v>131</v>
      </c>
      <c r="AD63" s="39" t="str">
        <f t="shared" si="1"/>
        <v>TO:0000137 (Days to heading) = Normal (Between 75% and 125%)</v>
      </c>
    </row>
    <row r="64" spans="1:30" s="39" customFormat="1" x14ac:dyDescent="0.2">
      <c r="A64" s="42" t="s">
        <v>257</v>
      </c>
      <c r="B64" s="46" t="s">
        <v>610</v>
      </c>
      <c r="C64" s="42" t="s">
        <v>30</v>
      </c>
      <c r="D64" s="43">
        <v>40</v>
      </c>
      <c r="E64" s="43">
        <v>40</v>
      </c>
      <c r="F64" s="43">
        <v>40</v>
      </c>
      <c r="G64" s="43">
        <v>40</v>
      </c>
      <c r="H64" s="43">
        <v>40</v>
      </c>
      <c r="I64" s="43">
        <v>40</v>
      </c>
      <c r="J64" s="43">
        <v>40</v>
      </c>
      <c r="K64" s="43">
        <v>41</v>
      </c>
      <c r="L64" s="43">
        <v>41</v>
      </c>
      <c r="M64" s="43">
        <v>42</v>
      </c>
      <c r="N64" s="43">
        <v>42</v>
      </c>
      <c r="O64" s="43"/>
      <c r="P64" s="42"/>
      <c r="Q64" s="42"/>
      <c r="R64" s="42"/>
      <c r="S64" s="42"/>
      <c r="T64" s="42"/>
      <c r="U64" s="42"/>
      <c r="V64" s="42"/>
      <c r="W64" s="42"/>
      <c r="X64" s="42"/>
      <c r="Y64" s="42">
        <f t="shared" si="0"/>
        <v>40.545454545454547</v>
      </c>
      <c r="Z64" s="42" t="s">
        <v>257</v>
      </c>
      <c r="AA64" s="42">
        <v>98.509594500739922</v>
      </c>
      <c r="AB64" s="42" t="s">
        <v>2</v>
      </c>
      <c r="AC64" s="42" t="s">
        <v>257</v>
      </c>
      <c r="AD64" s="39" t="str">
        <f t="shared" si="1"/>
        <v>TO:0000137 (Days to heading) = Normal (Between 75% and 125%)</v>
      </c>
    </row>
    <row r="65" spans="1:30" s="39" customFormat="1" x14ac:dyDescent="0.2">
      <c r="A65" s="42" t="s">
        <v>335</v>
      </c>
      <c r="B65" s="48" t="s">
        <v>731</v>
      </c>
      <c r="C65" s="42" t="s">
        <v>162</v>
      </c>
      <c r="D65" s="43">
        <v>60</v>
      </c>
      <c r="E65" s="43">
        <v>63</v>
      </c>
      <c r="F65" s="43">
        <v>63</v>
      </c>
      <c r="G65" s="43">
        <v>63</v>
      </c>
      <c r="H65" s="43">
        <v>63</v>
      </c>
      <c r="I65" s="43">
        <v>63</v>
      </c>
      <c r="J65" s="43">
        <v>63</v>
      </c>
      <c r="K65" s="43">
        <v>63</v>
      </c>
      <c r="L65" s="43">
        <v>63</v>
      </c>
      <c r="M65" s="43">
        <v>66</v>
      </c>
      <c r="N65" s="43"/>
      <c r="O65" s="43"/>
      <c r="P65" s="42"/>
      <c r="Q65" s="42"/>
      <c r="R65" s="42"/>
      <c r="S65" s="42"/>
      <c r="T65" s="42"/>
      <c r="U65" s="42"/>
      <c r="V65" s="42"/>
      <c r="W65" s="42"/>
      <c r="X65" s="42"/>
      <c r="Y65" s="42">
        <f t="shared" si="0"/>
        <v>63</v>
      </c>
      <c r="Z65" s="42" t="s">
        <v>335</v>
      </c>
      <c r="AA65" s="42">
        <v>98.737147292852057</v>
      </c>
      <c r="AB65" s="42" t="s">
        <v>2</v>
      </c>
      <c r="AC65" s="42" t="s">
        <v>335</v>
      </c>
      <c r="AD65" s="39" t="str">
        <f t="shared" si="1"/>
        <v>TO:0000137 (Days to heading) = Normal (Between 75% and 125%)</v>
      </c>
    </row>
    <row r="66" spans="1:30" s="39" customFormat="1" x14ac:dyDescent="0.2">
      <c r="A66" s="42" t="s">
        <v>338</v>
      </c>
      <c r="B66" s="48" t="s">
        <v>699</v>
      </c>
      <c r="C66" s="42" t="s">
        <v>162</v>
      </c>
      <c r="D66" s="43">
        <v>63</v>
      </c>
      <c r="E66" s="43">
        <v>63</v>
      </c>
      <c r="F66" s="43">
        <v>63</v>
      </c>
      <c r="G66" s="43">
        <v>63</v>
      </c>
      <c r="H66" s="43">
        <v>63</v>
      </c>
      <c r="I66" s="43">
        <v>63</v>
      </c>
      <c r="J66" s="43">
        <v>63</v>
      </c>
      <c r="K66" s="43">
        <v>63</v>
      </c>
      <c r="L66" s="43">
        <v>63</v>
      </c>
      <c r="M66" s="43">
        <v>63</v>
      </c>
      <c r="N66" s="43">
        <v>63</v>
      </c>
      <c r="O66" s="43">
        <v>63</v>
      </c>
      <c r="P66" s="42"/>
      <c r="Q66" s="42"/>
      <c r="R66" s="42"/>
      <c r="S66" s="42"/>
      <c r="T66" s="42"/>
      <c r="U66" s="42"/>
      <c r="V66" s="42"/>
      <c r="W66" s="42"/>
      <c r="X66" s="42"/>
      <c r="Y66" s="42">
        <f t="shared" ref="Y66:Y129" si="2">AVERAGE(D66:X66)</f>
        <v>63</v>
      </c>
      <c r="Z66" s="42" t="s">
        <v>338</v>
      </c>
      <c r="AA66" s="42">
        <v>98.737147292852057</v>
      </c>
      <c r="AB66" s="42" t="s">
        <v>2</v>
      </c>
      <c r="AC66" s="42" t="s">
        <v>338</v>
      </c>
      <c r="AD66" s="39" t="str">
        <f t="shared" si="1"/>
        <v>TO:0000137 (Days to heading) = Normal (Between 75% and 125%)</v>
      </c>
    </row>
    <row r="67" spans="1:30" s="39" customFormat="1" x14ac:dyDescent="0.2">
      <c r="A67" s="42" t="s">
        <v>168</v>
      </c>
      <c r="B67" s="48" t="s">
        <v>699</v>
      </c>
      <c r="C67" s="42" t="s">
        <v>162</v>
      </c>
      <c r="D67" s="43">
        <v>63</v>
      </c>
      <c r="E67" s="43">
        <v>63</v>
      </c>
      <c r="F67" s="43">
        <v>63</v>
      </c>
      <c r="G67" s="43">
        <v>63</v>
      </c>
      <c r="H67" s="43">
        <v>63</v>
      </c>
      <c r="I67" s="43">
        <v>63</v>
      </c>
      <c r="J67" s="43">
        <v>63</v>
      </c>
      <c r="K67" s="43">
        <v>63</v>
      </c>
      <c r="L67" s="43">
        <v>63</v>
      </c>
      <c r="M67" s="43">
        <v>63</v>
      </c>
      <c r="N67" s="43">
        <v>63</v>
      </c>
      <c r="O67" s="43">
        <v>63</v>
      </c>
      <c r="P67" s="42"/>
      <c r="Q67" s="42"/>
      <c r="R67" s="42"/>
      <c r="S67" s="42"/>
      <c r="T67" s="42"/>
      <c r="U67" s="42"/>
      <c r="V67" s="42"/>
      <c r="W67" s="42"/>
      <c r="X67" s="42"/>
      <c r="Y67" s="42">
        <f t="shared" si="2"/>
        <v>63</v>
      </c>
      <c r="Z67" s="42" t="s">
        <v>168</v>
      </c>
      <c r="AA67" s="42">
        <v>98.737147292852057</v>
      </c>
      <c r="AB67" s="42" t="s">
        <v>2</v>
      </c>
      <c r="AC67" s="42" t="s">
        <v>168</v>
      </c>
      <c r="AD67" s="39" t="str">
        <f t="shared" ref="AD67:AD130" si="3">CONCATENATE("TO:0000137 (Days to heading) = ", AB67, " (Between 75% and 125%)")</f>
        <v>TO:0000137 (Days to heading) = Normal (Between 75% and 125%)</v>
      </c>
    </row>
    <row r="68" spans="1:30" s="39" customFormat="1" x14ac:dyDescent="0.2">
      <c r="A68" s="42" t="s">
        <v>219</v>
      </c>
      <c r="B68" s="48" t="s">
        <v>559</v>
      </c>
      <c r="C68" s="42" t="s">
        <v>39</v>
      </c>
      <c r="D68" s="43">
        <v>43</v>
      </c>
      <c r="E68" s="43">
        <v>43</v>
      </c>
      <c r="F68" s="43">
        <v>43</v>
      </c>
      <c r="G68" s="43">
        <v>44</v>
      </c>
      <c r="H68" s="43">
        <v>44</v>
      </c>
      <c r="I68" s="43">
        <v>46</v>
      </c>
      <c r="J68" s="43">
        <v>46</v>
      </c>
      <c r="K68" s="43">
        <v>46</v>
      </c>
      <c r="L68" s="43">
        <v>46</v>
      </c>
      <c r="M68" s="43">
        <v>46</v>
      </c>
      <c r="N68" s="43">
        <v>46</v>
      </c>
      <c r="O68" s="43">
        <v>49</v>
      </c>
      <c r="P68" s="42"/>
      <c r="Q68" s="42"/>
      <c r="R68" s="42"/>
      <c r="S68" s="42"/>
      <c r="T68" s="42"/>
      <c r="U68" s="42"/>
      <c r="V68" s="42"/>
      <c r="W68" s="42"/>
      <c r="X68" s="42"/>
      <c r="Y68" s="42">
        <f t="shared" si="2"/>
        <v>45.166666666666664</v>
      </c>
      <c r="Z68" s="42" t="s">
        <v>219</v>
      </c>
      <c r="AA68" s="42">
        <v>98.738484201966713</v>
      </c>
      <c r="AB68" s="42" t="s">
        <v>2</v>
      </c>
      <c r="AC68" s="42" t="s">
        <v>219</v>
      </c>
      <c r="AD68" s="39" t="str">
        <f t="shared" si="3"/>
        <v>TO:0000137 (Days to heading) = Normal (Between 75% and 125%)</v>
      </c>
    </row>
    <row r="69" spans="1:30" s="39" customFormat="1" x14ac:dyDescent="0.2">
      <c r="A69" s="42" t="s">
        <v>259</v>
      </c>
      <c r="B69" s="42" t="s">
        <v>612</v>
      </c>
      <c r="C69" s="42" t="s">
        <v>30</v>
      </c>
      <c r="D69" s="43">
        <v>40</v>
      </c>
      <c r="E69" s="43">
        <v>40</v>
      </c>
      <c r="F69" s="43">
        <v>40</v>
      </c>
      <c r="G69" s="43">
        <v>40</v>
      </c>
      <c r="H69" s="43">
        <v>40</v>
      </c>
      <c r="I69" s="43">
        <v>40</v>
      </c>
      <c r="J69" s="43">
        <v>40</v>
      </c>
      <c r="K69" s="43">
        <v>41</v>
      </c>
      <c r="L69" s="43">
        <v>41</v>
      </c>
      <c r="M69" s="43">
        <v>42</v>
      </c>
      <c r="N69" s="43">
        <v>42</v>
      </c>
      <c r="O69" s="43">
        <v>42</v>
      </c>
      <c r="P69" s="42"/>
      <c r="Q69" s="42"/>
      <c r="R69" s="42"/>
      <c r="S69" s="42"/>
      <c r="T69" s="42"/>
      <c r="U69" s="42"/>
      <c r="V69" s="42"/>
      <c r="W69" s="42"/>
      <c r="X69" s="42"/>
      <c r="Y69" s="42">
        <f t="shared" si="2"/>
        <v>40.666666666666664</v>
      </c>
      <c r="Z69" s="42" t="s">
        <v>259</v>
      </c>
      <c r="AA69" s="42">
        <v>98.804092541100886</v>
      </c>
      <c r="AB69" s="42" t="s">
        <v>2</v>
      </c>
      <c r="AC69" s="42" t="s">
        <v>259</v>
      </c>
      <c r="AD69" s="39" t="str">
        <f t="shared" si="3"/>
        <v>TO:0000137 (Days to heading) = Normal (Between 75% and 125%)</v>
      </c>
    </row>
    <row r="70" spans="1:30" s="39" customFormat="1" x14ac:dyDescent="0.2">
      <c r="A70" s="42" t="s">
        <v>169</v>
      </c>
      <c r="B70" s="48" t="s">
        <v>743</v>
      </c>
      <c r="C70" s="42" t="s">
        <v>162</v>
      </c>
      <c r="D70" s="43">
        <v>63</v>
      </c>
      <c r="E70" s="43">
        <v>63</v>
      </c>
      <c r="F70" s="43">
        <v>63</v>
      </c>
      <c r="G70" s="43">
        <v>63</v>
      </c>
      <c r="H70" s="43">
        <v>63</v>
      </c>
      <c r="I70" s="43">
        <v>63</v>
      </c>
      <c r="J70" s="43">
        <v>63</v>
      </c>
      <c r="K70" s="43">
        <v>63</v>
      </c>
      <c r="L70" s="43">
        <v>63</v>
      </c>
      <c r="M70" s="43">
        <v>63</v>
      </c>
      <c r="N70" s="43">
        <v>63</v>
      </c>
      <c r="O70" s="43">
        <v>64</v>
      </c>
      <c r="P70" s="42"/>
      <c r="Q70" s="42"/>
      <c r="R70" s="42"/>
      <c r="S70" s="42"/>
      <c r="T70" s="42"/>
      <c r="U70" s="42"/>
      <c r="V70" s="42"/>
      <c r="W70" s="42"/>
      <c r="X70" s="42"/>
      <c r="Y70" s="42">
        <f t="shared" si="2"/>
        <v>63.083333333333336</v>
      </c>
      <c r="Z70" s="42" t="s">
        <v>169</v>
      </c>
      <c r="AA70" s="42">
        <v>98.867751985038382</v>
      </c>
      <c r="AB70" s="42" t="s">
        <v>2</v>
      </c>
      <c r="AC70" s="42" t="s">
        <v>169</v>
      </c>
      <c r="AD70" s="39" t="str">
        <f t="shared" si="3"/>
        <v>TO:0000137 (Days to heading) = Normal (Between 75% and 125%)</v>
      </c>
    </row>
    <row r="71" spans="1:30" s="39" customFormat="1" x14ac:dyDescent="0.2">
      <c r="A71" s="42" t="s">
        <v>222</v>
      </c>
      <c r="B71" s="48" t="s">
        <v>562</v>
      </c>
      <c r="C71" s="42" t="s">
        <v>39</v>
      </c>
      <c r="D71" s="43">
        <v>43</v>
      </c>
      <c r="E71" s="43">
        <v>43</v>
      </c>
      <c r="F71" s="43">
        <v>43</v>
      </c>
      <c r="G71" s="43">
        <v>43</v>
      </c>
      <c r="H71" s="43">
        <v>44</v>
      </c>
      <c r="I71" s="43">
        <v>46</v>
      </c>
      <c r="J71" s="43">
        <v>46</v>
      </c>
      <c r="K71" s="43">
        <v>46</v>
      </c>
      <c r="L71" s="43">
        <v>46</v>
      </c>
      <c r="M71" s="43">
        <v>46</v>
      </c>
      <c r="N71" s="43">
        <v>46</v>
      </c>
      <c r="O71" s="43">
        <v>51</v>
      </c>
      <c r="P71" s="42"/>
      <c r="Q71" s="42"/>
      <c r="R71" s="42"/>
      <c r="S71" s="42"/>
      <c r="T71" s="42"/>
      <c r="U71" s="42"/>
      <c r="V71" s="42"/>
      <c r="W71" s="42"/>
      <c r="X71" s="42"/>
      <c r="Y71" s="42">
        <f t="shared" si="2"/>
        <v>45.25</v>
      </c>
      <c r="Z71" s="42" t="s">
        <v>222</v>
      </c>
      <c r="AA71" s="42">
        <v>98.920658527062599</v>
      </c>
      <c r="AB71" s="42" t="s">
        <v>2</v>
      </c>
      <c r="AC71" s="42" t="s">
        <v>222</v>
      </c>
      <c r="AD71" s="39" t="str">
        <f t="shared" si="3"/>
        <v>TO:0000137 (Days to heading) = Normal (Between 75% and 125%)</v>
      </c>
    </row>
    <row r="72" spans="1:30" s="39" customFormat="1" x14ac:dyDescent="0.2">
      <c r="A72" s="42" t="s">
        <v>287</v>
      </c>
      <c r="B72" s="46" t="s">
        <v>665</v>
      </c>
      <c r="C72" s="42" t="s">
        <v>34</v>
      </c>
      <c r="D72" s="43">
        <v>55</v>
      </c>
      <c r="E72" s="43">
        <v>55</v>
      </c>
      <c r="F72" s="43">
        <v>60</v>
      </c>
      <c r="G72" s="43">
        <v>60</v>
      </c>
      <c r="H72" s="43">
        <v>60</v>
      </c>
      <c r="I72" s="43">
        <v>60</v>
      </c>
      <c r="J72" s="43">
        <v>60</v>
      </c>
      <c r="K72" s="43">
        <v>60</v>
      </c>
      <c r="L72" s="43">
        <v>60</v>
      </c>
      <c r="M72" s="43">
        <v>60</v>
      </c>
      <c r="N72" s="43">
        <v>62</v>
      </c>
      <c r="O72" s="43">
        <v>62</v>
      </c>
      <c r="P72" s="42"/>
      <c r="Q72" s="42"/>
      <c r="R72" s="42"/>
      <c r="S72" s="42"/>
      <c r="T72" s="42"/>
      <c r="U72" s="42"/>
      <c r="V72" s="42"/>
      <c r="W72" s="42"/>
      <c r="X72" s="42"/>
      <c r="Y72" s="42">
        <f t="shared" si="2"/>
        <v>59.5</v>
      </c>
      <c r="Z72" s="42" t="s">
        <v>287</v>
      </c>
      <c r="AA72" s="42">
        <v>98.940947220367008</v>
      </c>
      <c r="AB72" s="42" t="s">
        <v>2</v>
      </c>
      <c r="AC72" s="42" t="s">
        <v>287</v>
      </c>
      <c r="AD72" s="39" t="str">
        <f t="shared" si="3"/>
        <v>TO:0000137 (Days to heading) = Normal (Between 75% and 125%)</v>
      </c>
    </row>
    <row r="73" spans="1:30" s="39" customFormat="1" x14ac:dyDescent="0.2">
      <c r="A73" s="42" t="s">
        <v>242</v>
      </c>
      <c r="B73" s="46" t="s">
        <v>589</v>
      </c>
      <c r="C73" s="42" t="s">
        <v>30</v>
      </c>
      <c r="D73" s="43">
        <v>40</v>
      </c>
      <c r="E73" s="43">
        <v>40</v>
      </c>
      <c r="F73" s="43">
        <v>40</v>
      </c>
      <c r="G73" s="43">
        <v>41</v>
      </c>
      <c r="H73" s="43">
        <v>41</v>
      </c>
      <c r="I73" s="43">
        <v>41</v>
      </c>
      <c r="J73" s="43">
        <v>41</v>
      </c>
      <c r="K73" s="43">
        <v>41</v>
      </c>
      <c r="L73" s="43">
        <v>41</v>
      </c>
      <c r="M73" s="43">
        <v>41</v>
      </c>
      <c r="N73" s="43">
        <v>41</v>
      </c>
      <c r="O73" s="43">
        <v>41</v>
      </c>
      <c r="P73" s="42"/>
      <c r="Q73" s="42"/>
      <c r="R73" s="42"/>
      <c r="S73" s="42"/>
      <c r="T73" s="42"/>
      <c r="U73" s="42"/>
      <c r="V73" s="42"/>
      <c r="W73" s="42"/>
      <c r="X73" s="42"/>
      <c r="Y73" s="42">
        <f t="shared" si="2"/>
        <v>40.75</v>
      </c>
      <c r="Z73" s="42" t="s">
        <v>242</v>
      </c>
      <c r="AA73" s="42">
        <v>99.006559943849041</v>
      </c>
      <c r="AB73" s="42" t="s">
        <v>2</v>
      </c>
      <c r="AC73" s="42" t="s">
        <v>242</v>
      </c>
      <c r="AD73" s="39" t="str">
        <f t="shared" si="3"/>
        <v>TO:0000137 (Days to heading) = Normal (Between 75% and 125%)</v>
      </c>
    </row>
    <row r="74" spans="1:30" s="39" customFormat="1" x14ac:dyDescent="0.2">
      <c r="A74" s="42" t="s">
        <v>246</v>
      </c>
      <c r="B74" s="46" t="s">
        <v>596</v>
      </c>
      <c r="C74" s="42" t="s">
        <v>30</v>
      </c>
      <c r="D74" s="43">
        <v>40</v>
      </c>
      <c r="E74" s="43">
        <v>40</v>
      </c>
      <c r="F74" s="43">
        <v>40</v>
      </c>
      <c r="G74" s="43">
        <v>40</v>
      </c>
      <c r="H74" s="43">
        <v>40</v>
      </c>
      <c r="I74" s="43">
        <v>40</v>
      </c>
      <c r="J74" s="43">
        <v>40</v>
      </c>
      <c r="K74" s="43">
        <v>41</v>
      </c>
      <c r="L74" s="43">
        <v>42</v>
      </c>
      <c r="M74" s="43">
        <v>42</v>
      </c>
      <c r="N74" s="43">
        <v>42</v>
      </c>
      <c r="O74" s="43">
        <v>42</v>
      </c>
      <c r="P74" s="42"/>
      <c r="Q74" s="42"/>
      <c r="R74" s="42"/>
      <c r="S74" s="42"/>
      <c r="T74" s="42"/>
      <c r="U74" s="42"/>
      <c r="V74" s="42"/>
      <c r="W74" s="42"/>
      <c r="X74" s="42"/>
      <c r="Y74" s="42">
        <f t="shared" si="2"/>
        <v>40.75</v>
      </c>
      <c r="Z74" s="42" t="s">
        <v>246</v>
      </c>
      <c r="AA74" s="42">
        <v>99.006559943849041</v>
      </c>
      <c r="AB74" s="42" t="s">
        <v>2</v>
      </c>
      <c r="AC74" s="42" t="s">
        <v>246</v>
      </c>
      <c r="AD74" s="39" t="str">
        <f t="shared" si="3"/>
        <v>TO:0000137 (Days to heading) = Normal (Between 75% and 125%)</v>
      </c>
    </row>
    <row r="75" spans="1:30" s="39" customFormat="1" x14ac:dyDescent="0.2">
      <c r="A75" s="42" t="s">
        <v>136</v>
      </c>
      <c r="B75" s="46" t="s">
        <v>651</v>
      </c>
      <c r="C75" s="42" t="s">
        <v>19</v>
      </c>
      <c r="D75" s="43">
        <v>48</v>
      </c>
      <c r="E75" s="43">
        <v>48</v>
      </c>
      <c r="F75" s="43">
        <v>49</v>
      </c>
      <c r="G75" s="43">
        <v>50</v>
      </c>
      <c r="H75" s="43">
        <v>50</v>
      </c>
      <c r="I75" s="43">
        <v>50</v>
      </c>
      <c r="J75" s="43">
        <v>50</v>
      </c>
      <c r="K75" s="43">
        <v>50</v>
      </c>
      <c r="L75" s="43">
        <v>56</v>
      </c>
      <c r="M75" s="43">
        <v>56</v>
      </c>
      <c r="N75" s="43">
        <v>56</v>
      </c>
      <c r="O75" s="43"/>
      <c r="P75" s="42"/>
      <c r="Q75" s="42"/>
      <c r="R75" s="42"/>
      <c r="S75" s="42"/>
      <c r="T75" s="42"/>
      <c r="U75" s="42"/>
      <c r="V75" s="42"/>
      <c r="W75" s="42"/>
      <c r="X75" s="42"/>
      <c r="Y75" s="42">
        <f t="shared" si="2"/>
        <v>51.18181818181818</v>
      </c>
      <c r="Z75" s="42" t="s">
        <v>136</v>
      </c>
      <c r="AA75" s="42">
        <v>99.121124076974894</v>
      </c>
      <c r="AB75" s="42" t="s">
        <v>2</v>
      </c>
      <c r="AC75" s="42" t="s">
        <v>136</v>
      </c>
      <c r="AD75" s="39" t="str">
        <f t="shared" si="3"/>
        <v>TO:0000137 (Days to heading) = Normal (Between 75% and 125%)</v>
      </c>
    </row>
    <row r="76" spans="1:30" s="39" customFormat="1" x14ac:dyDescent="0.2">
      <c r="A76" s="42" t="s">
        <v>336</v>
      </c>
      <c r="B76" s="48" t="s">
        <v>732</v>
      </c>
      <c r="C76" s="42" t="s">
        <v>162</v>
      </c>
      <c r="D76" s="43">
        <v>60</v>
      </c>
      <c r="E76" s="43">
        <v>60</v>
      </c>
      <c r="F76" s="43">
        <v>60</v>
      </c>
      <c r="G76" s="43">
        <v>63</v>
      </c>
      <c r="H76" s="43">
        <v>63</v>
      </c>
      <c r="I76" s="43">
        <v>63</v>
      </c>
      <c r="J76" s="43">
        <v>63</v>
      </c>
      <c r="K76" s="43">
        <v>63</v>
      </c>
      <c r="L76" s="43">
        <v>66</v>
      </c>
      <c r="M76" s="43">
        <v>66</v>
      </c>
      <c r="N76" s="43">
        <v>66</v>
      </c>
      <c r="O76" s="43">
        <v>66</v>
      </c>
      <c r="P76" s="42"/>
      <c r="Q76" s="42"/>
      <c r="R76" s="42"/>
      <c r="S76" s="42"/>
      <c r="T76" s="42"/>
      <c r="U76" s="42"/>
      <c r="V76" s="42"/>
      <c r="W76" s="42"/>
      <c r="X76" s="42"/>
      <c r="Y76" s="42">
        <f t="shared" si="2"/>
        <v>63.25</v>
      </c>
      <c r="Z76" s="42" t="s">
        <v>336</v>
      </c>
      <c r="AA76" s="42">
        <v>99.128961369411002</v>
      </c>
      <c r="AB76" s="42" t="s">
        <v>2</v>
      </c>
      <c r="AC76" s="42" t="s">
        <v>336</v>
      </c>
      <c r="AD76" s="39" t="str">
        <f t="shared" si="3"/>
        <v>TO:0000137 (Days to heading) = Normal (Between 75% and 125%)</v>
      </c>
    </row>
    <row r="77" spans="1:30" s="39" customFormat="1" x14ac:dyDescent="0.2">
      <c r="A77" s="42" t="s">
        <v>342</v>
      </c>
      <c r="B77" s="48" t="s">
        <v>741</v>
      </c>
      <c r="C77" s="42" t="s">
        <v>162</v>
      </c>
      <c r="D77" s="43">
        <v>63</v>
      </c>
      <c r="E77" s="43">
        <v>63</v>
      </c>
      <c r="F77" s="43">
        <v>63</v>
      </c>
      <c r="G77" s="43">
        <v>63</v>
      </c>
      <c r="H77" s="43">
        <v>63</v>
      </c>
      <c r="I77" s="43">
        <v>63</v>
      </c>
      <c r="J77" s="43">
        <v>63</v>
      </c>
      <c r="K77" s="43">
        <v>63</v>
      </c>
      <c r="L77" s="43">
        <v>63</v>
      </c>
      <c r="M77" s="43">
        <v>64</v>
      </c>
      <c r="N77" s="43">
        <v>64</v>
      </c>
      <c r="O77" s="43">
        <v>64</v>
      </c>
      <c r="P77" s="42"/>
      <c r="Q77" s="42"/>
      <c r="R77" s="42"/>
      <c r="S77" s="42"/>
      <c r="T77" s="42"/>
      <c r="U77" s="42"/>
      <c r="V77" s="42"/>
      <c r="W77" s="42"/>
      <c r="X77" s="42"/>
      <c r="Y77" s="42">
        <f t="shared" si="2"/>
        <v>63.25</v>
      </c>
      <c r="Z77" s="42" t="s">
        <v>342</v>
      </c>
      <c r="AA77" s="42">
        <v>99.128961369411002</v>
      </c>
      <c r="AB77" s="42" t="s">
        <v>2</v>
      </c>
      <c r="AC77" s="42" t="s">
        <v>342</v>
      </c>
      <c r="AD77" s="39" t="str">
        <f t="shared" si="3"/>
        <v>TO:0000137 (Days to heading) = Normal (Between 75% and 125%)</v>
      </c>
    </row>
    <row r="78" spans="1:30" s="39" customFormat="1" x14ac:dyDescent="0.2">
      <c r="A78" s="42" t="s">
        <v>344</v>
      </c>
      <c r="B78" s="48" t="s">
        <v>744</v>
      </c>
      <c r="C78" s="42" t="s">
        <v>162</v>
      </c>
      <c r="D78" s="43">
        <v>63</v>
      </c>
      <c r="E78" s="43">
        <v>63</v>
      </c>
      <c r="F78" s="43">
        <v>63</v>
      </c>
      <c r="G78" s="43">
        <v>63</v>
      </c>
      <c r="H78" s="43">
        <v>63</v>
      </c>
      <c r="I78" s="43">
        <v>63</v>
      </c>
      <c r="J78" s="43">
        <v>63</v>
      </c>
      <c r="K78" s="43">
        <v>63</v>
      </c>
      <c r="L78" s="43">
        <v>63</v>
      </c>
      <c r="M78" s="43">
        <v>64</v>
      </c>
      <c r="N78" s="43">
        <v>64</v>
      </c>
      <c r="O78" s="43">
        <v>64</v>
      </c>
      <c r="P78" s="42"/>
      <c r="Q78" s="42"/>
      <c r="R78" s="42"/>
      <c r="S78" s="42"/>
      <c r="T78" s="42"/>
      <c r="U78" s="42"/>
      <c r="V78" s="42"/>
      <c r="W78" s="42"/>
      <c r="X78" s="42"/>
      <c r="Y78" s="42">
        <f t="shared" si="2"/>
        <v>63.25</v>
      </c>
      <c r="Z78" s="42" t="s">
        <v>344</v>
      </c>
      <c r="AA78" s="42">
        <v>99.128961369411002</v>
      </c>
      <c r="AB78" s="42" t="s">
        <v>2</v>
      </c>
      <c r="AC78" s="42" t="s">
        <v>344</v>
      </c>
      <c r="AD78" s="39" t="str">
        <f t="shared" si="3"/>
        <v>TO:0000137 (Days to heading) = Normal (Between 75% and 125%)</v>
      </c>
    </row>
    <row r="79" spans="1:30" s="39" customFormat="1" x14ac:dyDescent="0.2">
      <c r="A79" s="42" t="s">
        <v>348</v>
      </c>
      <c r="B79" s="48" t="s">
        <v>744</v>
      </c>
      <c r="C79" s="42" t="s">
        <v>162</v>
      </c>
      <c r="D79" s="43">
        <v>63</v>
      </c>
      <c r="E79" s="43">
        <v>63</v>
      </c>
      <c r="F79" s="43">
        <v>63</v>
      </c>
      <c r="G79" s="43">
        <v>63</v>
      </c>
      <c r="H79" s="43">
        <v>63</v>
      </c>
      <c r="I79" s="43">
        <v>63</v>
      </c>
      <c r="J79" s="43">
        <v>63</v>
      </c>
      <c r="K79" s="43">
        <v>63</v>
      </c>
      <c r="L79" s="43">
        <v>63</v>
      </c>
      <c r="M79" s="43">
        <v>64</v>
      </c>
      <c r="N79" s="43">
        <v>64</v>
      </c>
      <c r="O79" s="43">
        <v>64</v>
      </c>
      <c r="P79" s="42"/>
      <c r="Q79" s="42"/>
      <c r="R79" s="42"/>
      <c r="S79" s="42"/>
      <c r="T79" s="42"/>
      <c r="U79" s="42"/>
      <c r="V79" s="42"/>
      <c r="W79" s="42"/>
      <c r="X79" s="42"/>
      <c r="Y79" s="42">
        <f t="shared" si="2"/>
        <v>63.25</v>
      </c>
      <c r="Z79" s="42" t="s">
        <v>348</v>
      </c>
      <c r="AA79" s="42">
        <v>99.128961369411002</v>
      </c>
      <c r="AB79" s="42" t="s">
        <v>2</v>
      </c>
      <c r="AC79" s="42" t="s">
        <v>348</v>
      </c>
      <c r="AD79" s="39" t="str">
        <f t="shared" si="3"/>
        <v>TO:0000137 (Days to heading) = Normal (Between 75% and 125%)</v>
      </c>
    </row>
    <row r="80" spans="1:30" s="39" customFormat="1" x14ac:dyDescent="0.2">
      <c r="A80" s="42" t="s">
        <v>241</v>
      </c>
      <c r="B80" s="46" t="s">
        <v>588</v>
      </c>
      <c r="C80" s="42" t="s">
        <v>30</v>
      </c>
      <c r="D80" s="43">
        <v>40</v>
      </c>
      <c r="E80" s="43">
        <v>40</v>
      </c>
      <c r="F80" s="43">
        <v>41</v>
      </c>
      <c r="G80" s="43">
        <v>41</v>
      </c>
      <c r="H80" s="43">
        <v>41</v>
      </c>
      <c r="I80" s="43">
        <v>41</v>
      </c>
      <c r="J80" s="43">
        <v>41</v>
      </c>
      <c r="K80" s="43">
        <v>41</v>
      </c>
      <c r="L80" s="43">
        <v>41</v>
      </c>
      <c r="M80" s="43">
        <v>41</v>
      </c>
      <c r="N80" s="43">
        <v>41</v>
      </c>
      <c r="O80" s="43">
        <v>41</v>
      </c>
      <c r="P80" s="42"/>
      <c r="Q80" s="42"/>
      <c r="R80" s="42"/>
      <c r="S80" s="42"/>
      <c r="T80" s="42"/>
      <c r="U80" s="42"/>
      <c r="V80" s="42"/>
      <c r="W80" s="42"/>
      <c r="X80" s="42"/>
      <c r="Y80" s="42">
        <f t="shared" si="2"/>
        <v>40.833333333333336</v>
      </c>
      <c r="Z80" s="42" t="s">
        <v>241</v>
      </c>
      <c r="AA80" s="42">
        <v>99.209027346597196</v>
      </c>
      <c r="AB80" s="42" t="s">
        <v>2</v>
      </c>
      <c r="AC80" s="42" t="s">
        <v>241</v>
      </c>
      <c r="AD80" s="39" t="str">
        <f t="shared" si="3"/>
        <v>TO:0000137 (Days to heading) = Normal (Between 75% and 125%)</v>
      </c>
    </row>
    <row r="81" spans="1:30" s="39" customFormat="1" x14ac:dyDescent="0.2">
      <c r="A81" s="42" t="s">
        <v>97</v>
      </c>
      <c r="B81" s="46" t="s">
        <v>592</v>
      </c>
      <c r="C81" s="42" t="s">
        <v>30</v>
      </c>
      <c r="D81" s="43">
        <v>40</v>
      </c>
      <c r="E81" s="43">
        <v>40</v>
      </c>
      <c r="F81" s="43">
        <v>40</v>
      </c>
      <c r="G81" s="43">
        <v>41</v>
      </c>
      <c r="H81" s="43">
        <v>41</v>
      </c>
      <c r="I81" s="43">
        <v>41</v>
      </c>
      <c r="J81" s="43">
        <v>41</v>
      </c>
      <c r="K81" s="43">
        <v>41</v>
      </c>
      <c r="L81" s="43">
        <v>41</v>
      </c>
      <c r="M81" s="43">
        <v>41</v>
      </c>
      <c r="N81" s="43">
        <v>41</v>
      </c>
      <c r="O81" s="43">
        <v>42</v>
      </c>
      <c r="P81" s="42"/>
      <c r="Q81" s="42"/>
      <c r="R81" s="42"/>
      <c r="S81" s="42"/>
      <c r="T81" s="42"/>
      <c r="U81" s="42"/>
      <c r="V81" s="42"/>
      <c r="W81" s="42"/>
      <c r="X81" s="42"/>
      <c r="Y81" s="42">
        <f t="shared" si="2"/>
        <v>40.833333333333336</v>
      </c>
      <c r="Z81" s="42" t="s">
        <v>97</v>
      </c>
      <c r="AA81" s="42">
        <v>99.209027346597196</v>
      </c>
      <c r="AB81" s="42" t="s">
        <v>2</v>
      </c>
      <c r="AC81" s="42" t="s">
        <v>97</v>
      </c>
      <c r="AD81" s="39" t="str">
        <f t="shared" si="3"/>
        <v>TO:0000137 (Days to heading) = Normal (Between 75% and 125%)</v>
      </c>
    </row>
    <row r="82" spans="1:30" s="39" customFormat="1" x14ac:dyDescent="0.2">
      <c r="A82" s="42" t="s">
        <v>98</v>
      </c>
      <c r="B82" s="46" t="s">
        <v>592</v>
      </c>
      <c r="C82" s="42" t="s">
        <v>30</v>
      </c>
      <c r="D82" s="43">
        <v>40</v>
      </c>
      <c r="E82" s="43">
        <v>40</v>
      </c>
      <c r="F82" s="43">
        <v>40</v>
      </c>
      <c r="G82" s="43">
        <v>41</v>
      </c>
      <c r="H82" s="43">
        <v>41</v>
      </c>
      <c r="I82" s="43">
        <v>41</v>
      </c>
      <c r="J82" s="43">
        <v>41</v>
      </c>
      <c r="K82" s="43">
        <v>41</v>
      </c>
      <c r="L82" s="43">
        <v>41</v>
      </c>
      <c r="M82" s="43">
        <v>41</v>
      </c>
      <c r="N82" s="43">
        <v>41</v>
      </c>
      <c r="O82" s="43">
        <v>42</v>
      </c>
      <c r="P82" s="42"/>
      <c r="Q82" s="42"/>
      <c r="R82" s="42"/>
      <c r="S82" s="42"/>
      <c r="T82" s="42"/>
      <c r="U82" s="42"/>
      <c r="V82" s="42"/>
      <c r="W82" s="42"/>
      <c r="X82" s="42"/>
      <c r="Y82" s="42">
        <f t="shared" si="2"/>
        <v>40.833333333333336</v>
      </c>
      <c r="Z82" s="42" t="s">
        <v>98</v>
      </c>
      <c r="AA82" s="42">
        <v>99.209027346597196</v>
      </c>
      <c r="AB82" s="42" t="s">
        <v>2</v>
      </c>
      <c r="AC82" s="42" t="s">
        <v>98</v>
      </c>
      <c r="AD82" s="39" t="str">
        <f t="shared" si="3"/>
        <v>TO:0000137 (Days to heading) = Normal (Between 75% and 125%)</v>
      </c>
    </row>
    <row r="83" spans="1:30" s="39" customFormat="1" x14ac:dyDescent="0.2">
      <c r="A83" s="42" t="s">
        <v>123</v>
      </c>
      <c r="B83" s="46" t="s">
        <v>595</v>
      </c>
      <c r="C83" s="42" t="s">
        <v>30</v>
      </c>
      <c r="D83" s="43">
        <v>40</v>
      </c>
      <c r="E83" s="43">
        <v>40</v>
      </c>
      <c r="F83" s="43">
        <v>40</v>
      </c>
      <c r="G83" s="43">
        <v>40</v>
      </c>
      <c r="H83" s="43">
        <v>41</v>
      </c>
      <c r="I83" s="43">
        <v>41</v>
      </c>
      <c r="J83" s="43">
        <v>41</v>
      </c>
      <c r="K83" s="43">
        <v>41</v>
      </c>
      <c r="L83" s="43">
        <v>41</v>
      </c>
      <c r="M83" s="43">
        <v>41</v>
      </c>
      <c r="N83" s="43">
        <v>42</v>
      </c>
      <c r="O83" s="43">
        <v>42</v>
      </c>
      <c r="P83" s="42"/>
      <c r="Q83" s="42"/>
      <c r="R83" s="42"/>
      <c r="S83" s="42"/>
      <c r="T83" s="42"/>
      <c r="U83" s="42"/>
      <c r="V83" s="42"/>
      <c r="W83" s="42"/>
      <c r="X83" s="42"/>
      <c r="Y83" s="42">
        <f t="shared" si="2"/>
        <v>40.833333333333336</v>
      </c>
      <c r="Z83" s="42" t="s">
        <v>123</v>
      </c>
      <c r="AA83" s="42">
        <v>99.209027346597196</v>
      </c>
      <c r="AB83" s="42" t="s">
        <v>2</v>
      </c>
      <c r="AC83" s="42" t="s">
        <v>123</v>
      </c>
      <c r="AD83" s="39" t="str">
        <f t="shared" si="3"/>
        <v>TO:0000137 (Days to heading) = Normal (Between 75% and 125%)</v>
      </c>
    </row>
    <row r="84" spans="1:30" s="39" customFormat="1" x14ac:dyDescent="0.2">
      <c r="A84" s="42" t="s">
        <v>251</v>
      </c>
      <c r="B84" s="46" t="s">
        <v>603</v>
      </c>
      <c r="C84" s="42" t="s">
        <v>30</v>
      </c>
      <c r="D84" s="43">
        <v>40</v>
      </c>
      <c r="E84" s="43">
        <v>40</v>
      </c>
      <c r="F84" s="43">
        <v>40</v>
      </c>
      <c r="G84" s="43">
        <v>40</v>
      </c>
      <c r="H84" s="43">
        <v>40</v>
      </c>
      <c r="I84" s="43">
        <v>40</v>
      </c>
      <c r="J84" s="43">
        <v>40</v>
      </c>
      <c r="K84" s="43">
        <v>42</v>
      </c>
      <c r="L84" s="43">
        <v>42</v>
      </c>
      <c r="M84" s="43">
        <v>42</v>
      </c>
      <c r="N84" s="43">
        <v>42</v>
      </c>
      <c r="O84" s="43">
        <v>42</v>
      </c>
      <c r="P84" s="42"/>
      <c r="Q84" s="42"/>
      <c r="R84" s="42"/>
      <c r="S84" s="42"/>
      <c r="T84" s="42"/>
      <c r="U84" s="42"/>
      <c r="V84" s="42"/>
      <c r="W84" s="42"/>
      <c r="X84" s="42"/>
      <c r="Y84" s="42">
        <f t="shared" si="2"/>
        <v>40.833333333333336</v>
      </c>
      <c r="Z84" s="42" t="s">
        <v>251</v>
      </c>
      <c r="AA84" s="42">
        <v>99.209027346597196</v>
      </c>
      <c r="AB84" s="42" t="s">
        <v>2</v>
      </c>
      <c r="AC84" s="42" t="s">
        <v>251</v>
      </c>
      <c r="AD84" s="39" t="str">
        <f t="shared" si="3"/>
        <v>TO:0000137 (Days to heading) = Normal (Between 75% and 125%)</v>
      </c>
    </row>
    <row r="85" spans="1:30" s="39" customFormat="1" x14ac:dyDescent="0.2">
      <c r="A85" s="42" t="s">
        <v>172</v>
      </c>
      <c r="B85" s="48" t="s">
        <v>754</v>
      </c>
      <c r="C85" s="42" t="s">
        <v>162</v>
      </c>
      <c r="D85" s="43">
        <v>63</v>
      </c>
      <c r="E85" s="43">
        <v>63</v>
      </c>
      <c r="F85" s="43">
        <v>63</v>
      </c>
      <c r="G85" s="43">
        <v>63</v>
      </c>
      <c r="H85" s="43">
        <v>63</v>
      </c>
      <c r="I85" s="43">
        <v>63</v>
      </c>
      <c r="J85" s="43">
        <v>63</v>
      </c>
      <c r="K85" s="43">
        <v>63</v>
      </c>
      <c r="L85" s="43">
        <v>63</v>
      </c>
      <c r="M85" s="43">
        <v>64</v>
      </c>
      <c r="N85" s="43">
        <v>64</v>
      </c>
      <c r="O85" s="43">
        <v>64</v>
      </c>
      <c r="P85" s="43">
        <v>64</v>
      </c>
      <c r="Q85" s="42"/>
      <c r="R85" s="42"/>
      <c r="S85" s="42"/>
      <c r="T85" s="42"/>
      <c r="U85" s="42"/>
      <c r="V85" s="42"/>
      <c r="W85" s="42"/>
      <c r="X85" s="42"/>
      <c r="Y85" s="42">
        <f t="shared" si="2"/>
        <v>63.307692307692307</v>
      </c>
      <c r="Z85" s="42" t="s">
        <v>172</v>
      </c>
      <c r="AA85" s="42">
        <v>99.219380002463055</v>
      </c>
      <c r="AB85" s="42" t="s">
        <v>2</v>
      </c>
      <c r="AC85" s="42" t="s">
        <v>172</v>
      </c>
      <c r="AD85" s="39" t="str">
        <f t="shared" si="3"/>
        <v>TO:0000137 (Days to heading) = Normal (Between 75% and 125%)</v>
      </c>
    </row>
    <row r="86" spans="1:30" s="39" customFormat="1" x14ac:dyDescent="0.2">
      <c r="A86" s="42" t="s">
        <v>337</v>
      </c>
      <c r="B86" s="48" t="s">
        <v>736</v>
      </c>
      <c r="C86" s="42" t="s">
        <v>162</v>
      </c>
      <c r="D86" s="43">
        <v>63</v>
      </c>
      <c r="E86" s="43">
        <v>63</v>
      </c>
      <c r="F86" s="43">
        <v>63</v>
      </c>
      <c r="G86" s="43">
        <v>63</v>
      </c>
      <c r="H86" s="43">
        <v>63</v>
      </c>
      <c r="I86" s="43">
        <v>63</v>
      </c>
      <c r="J86" s="43">
        <v>63</v>
      </c>
      <c r="K86" s="43">
        <v>63</v>
      </c>
      <c r="L86" s="43">
        <v>64</v>
      </c>
      <c r="M86" s="43">
        <v>64</v>
      </c>
      <c r="N86" s="43">
        <v>64</v>
      </c>
      <c r="O86" s="43">
        <v>64</v>
      </c>
      <c r="P86" s="42"/>
      <c r="Q86" s="42"/>
      <c r="R86" s="42"/>
      <c r="S86" s="42"/>
      <c r="T86" s="42"/>
      <c r="U86" s="42"/>
      <c r="V86" s="42"/>
      <c r="W86" s="42"/>
      <c r="X86" s="42"/>
      <c r="Y86" s="42">
        <f t="shared" si="2"/>
        <v>63.333333333333336</v>
      </c>
      <c r="Z86" s="42" t="s">
        <v>337</v>
      </c>
      <c r="AA86" s="42">
        <v>99.259566061597326</v>
      </c>
      <c r="AB86" s="42" t="s">
        <v>2</v>
      </c>
      <c r="AC86" s="42" t="s">
        <v>337</v>
      </c>
      <c r="AD86" s="39" t="str">
        <f t="shared" si="3"/>
        <v>TO:0000137 (Days to heading) = Normal (Between 75% and 125%)</v>
      </c>
    </row>
    <row r="87" spans="1:30" s="39" customFormat="1" x14ac:dyDescent="0.2">
      <c r="A87" s="42" t="s">
        <v>357</v>
      </c>
      <c r="B87" s="48" t="s">
        <v>758</v>
      </c>
      <c r="C87" s="42" t="s">
        <v>162</v>
      </c>
      <c r="D87" s="43">
        <v>59</v>
      </c>
      <c r="E87" s="43">
        <v>59</v>
      </c>
      <c r="F87" s="43">
        <v>63</v>
      </c>
      <c r="G87" s="43">
        <v>63</v>
      </c>
      <c r="H87" s="43">
        <v>63</v>
      </c>
      <c r="I87" s="43">
        <v>64</v>
      </c>
      <c r="J87" s="43">
        <v>64</v>
      </c>
      <c r="K87" s="43">
        <v>64</v>
      </c>
      <c r="L87" s="43">
        <v>64</v>
      </c>
      <c r="M87" s="43">
        <v>66</v>
      </c>
      <c r="N87" s="43">
        <v>66</v>
      </c>
      <c r="O87" s="43">
        <v>66</v>
      </c>
      <c r="P87" s="42"/>
      <c r="Q87" s="42"/>
      <c r="R87" s="42"/>
      <c r="S87" s="42"/>
      <c r="T87" s="42"/>
      <c r="U87" s="42"/>
      <c r="V87" s="42"/>
      <c r="W87" s="42"/>
      <c r="X87" s="42"/>
      <c r="Y87" s="42">
        <f t="shared" si="2"/>
        <v>63.416666666666664</v>
      </c>
      <c r="Z87" s="42" t="s">
        <v>357</v>
      </c>
      <c r="AA87" s="42">
        <v>99.390170753783607</v>
      </c>
      <c r="AB87" s="42" t="s">
        <v>2</v>
      </c>
      <c r="AC87" s="42" t="s">
        <v>357</v>
      </c>
      <c r="AD87" s="39" t="str">
        <f t="shared" si="3"/>
        <v>TO:0000137 (Days to heading) = Normal (Between 75% and 125%)</v>
      </c>
    </row>
    <row r="88" spans="1:30" s="39" customFormat="1" x14ac:dyDescent="0.2">
      <c r="A88" s="42" t="s">
        <v>255</v>
      </c>
      <c r="B88" s="46" t="s">
        <v>608</v>
      </c>
      <c r="C88" s="42" t="s">
        <v>30</v>
      </c>
      <c r="D88" s="43">
        <v>40</v>
      </c>
      <c r="E88" s="43">
        <v>40</v>
      </c>
      <c r="F88" s="43">
        <v>40</v>
      </c>
      <c r="G88" s="43">
        <v>40</v>
      </c>
      <c r="H88" s="43">
        <v>41</v>
      </c>
      <c r="I88" s="43">
        <v>41</v>
      </c>
      <c r="J88" s="43">
        <v>41</v>
      </c>
      <c r="K88" s="43">
        <v>41</v>
      </c>
      <c r="L88" s="43">
        <v>41</v>
      </c>
      <c r="M88" s="43">
        <v>42</v>
      </c>
      <c r="N88" s="43">
        <v>42</v>
      </c>
      <c r="O88" s="43">
        <v>42</v>
      </c>
      <c r="P88" s="42"/>
      <c r="Q88" s="42"/>
      <c r="R88" s="42"/>
      <c r="S88" s="42"/>
      <c r="T88" s="42"/>
      <c r="U88" s="42"/>
      <c r="V88" s="42"/>
      <c r="W88" s="42"/>
      <c r="X88" s="42"/>
      <c r="Y88" s="42">
        <f t="shared" si="2"/>
        <v>40.916666666666664</v>
      </c>
      <c r="Z88" s="42" t="s">
        <v>255</v>
      </c>
      <c r="AA88" s="42">
        <v>99.411494749345351</v>
      </c>
      <c r="AB88" s="42" t="s">
        <v>2</v>
      </c>
      <c r="AC88" s="42" t="s">
        <v>255</v>
      </c>
      <c r="AD88" s="39" t="str">
        <f t="shared" si="3"/>
        <v>TO:0000137 (Days to heading) = Normal (Between 75% and 125%)</v>
      </c>
    </row>
    <row r="89" spans="1:30" s="39" customFormat="1" x14ac:dyDescent="0.2">
      <c r="A89" s="42" t="s">
        <v>262</v>
      </c>
      <c r="B89" s="46" t="s">
        <v>615</v>
      </c>
      <c r="C89" s="42" t="s">
        <v>30</v>
      </c>
      <c r="D89" s="43">
        <v>40</v>
      </c>
      <c r="E89" s="43">
        <v>40</v>
      </c>
      <c r="F89" s="43">
        <v>41</v>
      </c>
      <c r="G89" s="43">
        <v>41</v>
      </c>
      <c r="H89" s="43">
        <v>41</v>
      </c>
      <c r="I89" s="43">
        <v>41</v>
      </c>
      <c r="J89" s="43">
        <v>41</v>
      </c>
      <c r="K89" s="43">
        <v>41</v>
      </c>
      <c r="L89" s="43">
        <v>41</v>
      </c>
      <c r="M89" s="43">
        <v>41</v>
      </c>
      <c r="N89" s="43">
        <v>41</v>
      </c>
      <c r="O89" s="43">
        <v>42</v>
      </c>
      <c r="P89" s="42"/>
      <c r="Q89" s="42"/>
      <c r="R89" s="42"/>
      <c r="S89" s="42"/>
      <c r="T89" s="42"/>
      <c r="U89" s="42"/>
      <c r="V89" s="42"/>
      <c r="W89" s="42"/>
      <c r="X89" s="42"/>
      <c r="Y89" s="42">
        <f t="shared" si="2"/>
        <v>40.916666666666664</v>
      </c>
      <c r="Z89" s="42" t="s">
        <v>262</v>
      </c>
      <c r="AA89" s="42">
        <v>99.411494749345351</v>
      </c>
      <c r="AB89" s="42" t="s">
        <v>2</v>
      </c>
      <c r="AC89" s="42" t="s">
        <v>262</v>
      </c>
      <c r="AD89" s="39" t="str">
        <f t="shared" si="3"/>
        <v>TO:0000137 (Days to heading) = Normal (Between 75% and 125%)</v>
      </c>
    </row>
    <row r="90" spans="1:30" s="39" customFormat="1" x14ac:dyDescent="0.2">
      <c r="A90" s="42" t="s">
        <v>274</v>
      </c>
      <c r="B90" s="46" t="s">
        <v>639</v>
      </c>
      <c r="C90" s="42" t="s">
        <v>19</v>
      </c>
      <c r="D90" s="43">
        <v>48</v>
      </c>
      <c r="E90" s="43">
        <v>50</v>
      </c>
      <c r="F90" s="43">
        <v>50</v>
      </c>
      <c r="G90" s="43">
        <v>50</v>
      </c>
      <c r="H90" s="43">
        <v>50</v>
      </c>
      <c r="I90" s="43">
        <v>50</v>
      </c>
      <c r="J90" s="43">
        <v>53</v>
      </c>
      <c r="K90" s="43">
        <v>53</v>
      </c>
      <c r="L90" s="43">
        <v>53</v>
      </c>
      <c r="M90" s="43">
        <v>53</v>
      </c>
      <c r="N90" s="43">
        <v>53</v>
      </c>
      <c r="O90" s="43">
        <v>53</v>
      </c>
      <c r="P90" s="42"/>
      <c r="Q90" s="42"/>
      <c r="R90" s="42"/>
      <c r="S90" s="42"/>
      <c r="T90" s="42"/>
      <c r="U90" s="42"/>
      <c r="V90" s="42"/>
      <c r="W90" s="42"/>
      <c r="X90" s="42"/>
      <c r="Y90" s="42">
        <f t="shared" si="2"/>
        <v>51.333333333333336</v>
      </c>
      <c r="Z90" s="42" t="s">
        <v>274</v>
      </c>
      <c r="AA90" s="42">
        <v>99.414555468558603</v>
      </c>
      <c r="AB90" s="42" t="s">
        <v>2</v>
      </c>
      <c r="AC90" s="42" t="s">
        <v>274</v>
      </c>
      <c r="AD90" s="39" t="str">
        <f t="shared" si="3"/>
        <v>TO:0000137 (Days to heading) = Normal (Between 75% and 125%)</v>
      </c>
    </row>
    <row r="91" spans="1:30" s="39" customFormat="1" x14ac:dyDescent="0.2">
      <c r="A91" s="42" t="s">
        <v>163</v>
      </c>
      <c r="B91" s="48" t="s">
        <v>733</v>
      </c>
      <c r="C91" s="42" t="s">
        <v>162</v>
      </c>
      <c r="D91" s="43">
        <v>63</v>
      </c>
      <c r="E91" s="43">
        <v>63</v>
      </c>
      <c r="F91" s="43">
        <v>63</v>
      </c>
      <c r="G91" s="43">
        <v>63</v>
      </c>
      <c r="H91" s="43">
        <v>63</v>
      </c>
      <c r="I91" s="43">
        <v>63</v>
      </c>
      <c r="J91" s="43">
        <v>64</v>
      </c>
      <c r="K91" s="43">
        <v>64</v>
      </c>
      <c r="L91" s="43">
        <v>64</v>
      </c>
      <c r="M91" s="43">
        <v>64</v>
      </c>
      <c r="N91" s="43">
        <v>64</v>
      </c>
      <c r="O91" s="43"/>
      <c r="P91" s="42"/>
      <c r="Q91" s="42"/>
      <c r="R91" s="42"/>
      <c r="S91" s="42"/>
      <c r="T91" s="42"/>
      <c r="U91" s="42"/>
      <c r="V91" s="42"/>
      <c r="W91" s="42"/>
      <c r="X91" s="42"/>
      <c r="Y91" s="42">
        <f t="shared" si="2"/>
        <v>63.454545454545453</v>
      </c>
      <c r="Z91" s="42" t="s">
        <v>163</v>
      </c>
      <c r="AA91" s="42">
        <v>99.449536522959221</v>
      </c>
      <c r="AB91" s="42" t="s">
        <v>2</v>
      </c>
      <c r="AC91" s="42" t="s">
        <v>163</v>
      </c>
      <c r="AD91" s="39" t="str">
        <f t="shared" si="3"/>
        <v>TO:0000137 (Days to heading) = Normal (Between 75% and 125%)</v>
      </c>
    </row>
    <row r="92" spans="1:30" s="39" customFormat="1" x14ac:dyDescent="0.2">
      <c r="A92" s="42" t="s">
        <v>349</v>
      </c>
      <c r="B92" s="48" t="s">
        <v>749</v>
      </c>
      <c r="C92" s="42" t="s">
        <v>162</v>
      </c>
      <c r="D92" s="43">
        <v>63</v>
      </c>
      <c r="E92" s="43">
        <v>63</v>
      </c>
      <c r="F92" s="43">
        <v>63</v>
      </c>
      <c r="G92" s="43">
        <v>63</v>
      </c>
      <c r="H92" s="43">
        <v>63</v>
      </c>
      <c r="I92" s="43">
        <v>63</v>
      </c>
      <c r="J92" s="43">
        <v>64</v>
      </c>
      <c r="K92" s="43">
        <v>64</v>
      </c>
      <c r="L92" s="43">
        <v>64</v>
      </c>
      <c r="M92" s="43">
        <v>64</v>
      </c>
      <c r="N92" s="43">
        <v>64</v>
      </c>
      <c r="O92" s="43"/>
      <c r="P92" s="42"/>
      <c r="Q92" s="42"/>
      <c r="R92" s="42"/>
      <c r="S92" s="42"/>
      <c r="T92" s="42"/>
      <c r="U92" s="42"/>
      <c r="V92" s="42"/>
      <c r="W92" s="42"/>
      <c r="X92" s="42"/>
      <c r="Y92" s="42">
        <f t="shared" si="2"/>
        <v>63.454545454545453</v>
      </c>
      <c r="Z92" s="42" t="s">
        <v>349</v>
      </c>
      <c r="AA92" s="42">
        <v>99.449536522959221</v>
      </c>
      <c r="AB92" s="42" t="s">
        <v>2</v>
      </c>
      <c r="AC92" s="42" t="s">
        <v>349</v>
      </c>
      <c r="AD92" s="39" t="str">
        <f t="shared" si="3"/>
        <v>TO:0000137 (Days to heading) = Normal (Between 75% and 125%)</v>
      </c>
    </row>
    <row r="93" spans="1:30" s="39" customFormat="1" x14ac:dyDescent="0.2">
      <c r="A93" s="42" t="s">
        <v>333</v>
      </c>
      <c r="B93" s="48" t="s">
        <v>728</v>
      </c>
      <c r="C93" s="42" t="s">
        <v>162</v>
      </c>
      <c r="D93" s="43">
        <v>59</v>
      </c>
      <c r="E93" s="43">
        <v>59</v>
      </c>
      <c r="F93" s="43">
        <v>59</v>
      </c>
      <c r="G93" s="43">
        <v>64</v>
      </c>
      <c r="H93" s="43">
        <v>64</v>
      </c>
      <c r="I93" s="43">
        <v>64</v>
      </c>
      <c r="J93" s="43">
        <v>64</v>
      </c>
      <c r="K93" s="43">
        <v>64</v>
      </c>
      <c r="L93" s="43">
        <v>64</v>
      </c>
      <c r="M93" s="43">
        <v>66</v>
      </c>
      <c r="N93" s="43">
        <v>66</v>
      </c>
      <c r="O93" s="43">
        <v>66</v>
      </c>
      <c r="P93" s="43">
        <v>66</v>
      </c>
      <c r="Q93" s="42"/>
      <c r="R93" s="42"/>
      <c r="S93" s="42"/>
      <c r="T93" s="42"/>
      <c r="U93" s="42"/>
      <c r="V93" s="42"/>
      <c r="W93" s="42"/>
      <c r="X93" s="42"/>
      <c r="Y93" s="42">
        <f t="shared" si="2"/>
        <v>63.46153846153846</v>
      </c>
      <c r="Z93" s="42" t="s">
        <v>333</v>
      </c>
      <c r="AA93" s="42">
        <v>99.460496357268553</v>
      </c>
      <c r="AB93" s="42" t="s">
        <v>2</v>
      </c>
      <c r="AC93" s="42" t="s">
        <v>333</v>
      </c>
      <c r="AD93" s="39" t="str">
        <f t="shared" si="3"/>
        <v>TO:0000137 (Days to heading) = Normal (Between 75% and 125%)</v>
      </c>
    </row>
    <row r="94" spans="1:30" s="39" customFormat="1" x14ac:dyDescent="0.2">
      <c r="A94" s="42" t="s">
        <v>288</v>
      </c>
      <c r="B94" s="46" t="s">
        <v>667</v>
      </c>
      <c r="C94" s="42" t="s">
        <v>34</v>
      </c>
      <c r="D94" s="43">
        <v>55</v>
      </c>
      <c r="E94" s="43">
        <v>56</v>
      </c>
      <c r="F94" s="43">
        <v>56</v>
      </c>
      <c r="G94" s="43">
        <v>56</v>
      </c>
      <c r="H94" s="43">
        <v>60</v>
      </c>
      <c r="I94" s="43">
        <v>60</v>
      </c>
      <c r="J94" s="43">
        <v>60</v>
      </c>
      <c r="K94" s="43">
        <v>60</v>
      </c>
      <c r="L94" s="43">
        <v>60</v>
      </c>
      <c r="M94" s="43">
        <v>64</v>
      </c>
      <c r="N94" s="43">
        <v>64</v>
      </c>
      <c r="O94" s="43">
        <v>67</v>
      </c>
      <c r="P94" s="42"/>
      <c r="Q94" s="42"/>
      <c r="R94" s="42"/>
      <c r="S94" s="42"/>
      <c r="T94" s="42"/>
      <c r="U94" s="42"/>
      <c r="V94" s="42"/>
      <c r="W94" s="42"/>
      <c r="X94" s="42"/>
      <c r="Y94" s="42">
        <f t="shared" si="2"/>
        <v>59.833333333333336</v>
      </c>
      <c r="Z94" s="42" t="s">
        <v>288</v>
      </c>
      <c r="AA94" s="42">
        <v>99.495238241209407</v>
      </c>
      <c r="AB94" s="42" t="s">
        <v>2</v>
      </c>
      <c r="AC94" s="42" t="s">
        <v>288</v>
      </c>
      <c r="AD94" s="39" t="str">
        <f t="shared" si="3"/>
        <v>TO:0000137 (Days to heading) = Normal (Between 75% and 125%)</v>
      </c>
    </row>
    <row r="95" spans="1:30" s="39" customFormat="1" x14ac:dyDescent="0.2">
      <c r="A95" s="42" t="s">
        <v>292</v>
      </c>
      <c r="B95" s="46" t="s">
        <v>680</v>
      </c>
      <c r="C95" s="42" t="s">
        <v>34</v>
      </c>
      <c r="D95" s="43">
        <v>55</v>
      </c>
      <c r="E95" s="43">
        <v>55</v>
      </c>
      <c r="F95" s="43">
        <v>55</v>
      </c>
      <c r="G95" s="43">
        <v>55</v>
      </c>
      <c r="H95" s="43">
        <v>60</v>
      </c>
      <c r="I95" s="43">
        <v>60</v>
      </c>
      <c r="J95" s="43">
        <v>60</v>
      </c>
      <c r="K95" s="43">
        <v>62</v>
      </c>
      <c r="L95" s="43">
        <v>64</v>
      </c>
      <c r="M95" s="43">
        <v>64</v>
      </c>
      <c r="N95" s="43">
        <v>64</v>
      </c>
      <c r="O95" s="43">
        <v>64</v>
      </c>
      <c r="P95" s="42"/>
      <c r="Q95" s="42"/>
      <c r="R95" s="42"/>
      <c r="S95" s="42"/>
      <c r="T95" s="42"/>
      <c r="U95" s="42"/>
      <c r="V95" s="42"/>
      <c r="W95" s="42"/>
      <c r="X95" s="42"/>
      <c r="Y95" s="42">
        <f t="shared" si="2"/>
        <v>59.833333333333336</v>
      </c>
      <c r="Z95" s="42" t="s">
        <v>292</v>
      </c>
      <c r="AA95" s="42">
        <v>99.495238241209407</v>
      </c>
      <c r="AB95" s="42" t="s">
        <v>2</v>
      </c>
      <c r="AC95" s="42" t="s">
        <v>292</v>
      </c>
      <c r="AD95" s="39" t="str">
        <f t="shared" si="3"/>
        <v>TO:0000137 (Days to heading) = Normal (Between 75% and 125%)</v>
      </c>
    </row>
    <row r="96" spans="1:30" s="39" customFormat="1" x14ac:dyDescent="0.2">
      <c r="A96" s="42" t="s">
        <v>107</v>
      </c>
      <c r="B96" s="46" t="s">
        <v>688</v>
      </c>
      <c r="C96" s="42" t="s">
        <v>34</v>
      </c>
      <c r="D96" s="43">
        <v>55</v>
      </c>
      <c r="E96" s="43">
        <v>55</v>
      </c>
      <c r="F96" s="43">
        <v>56</v>
      </c>
      <c r="G96" s="43">
        <v>57</v>
      </c>
      <c r="H96" s="43">
        <v>60</v>
      </c>
      <c r="I96" s="43">
        <v>60</v>
      </c>
      <c r="J96" s="43">
        <v>62</v>
      </c>
      <c r="K96" s="43">
        <v>62</v>
      </c>
      <c r="L96" s="43">
        <v>62</v>
      </c>
      <c r="M96" s="43">
        <v>63</v>
      </c>
      <c r="N96" s="43">
        <v>63</v>
      </c>
      <c r="O96" s="43">
        <v>63</v>
      </c>
      <c r="P96" s="43"/>
      <c r="Q96" s="42"/>
      <c r="R96" s="42"/>
      <c r="S96" s="42"/>
      <c r="T96" s="42"/>
      <c r="U96" s="42"/>
      <c r="V96" s="42"/>
      <c r="W96" s="42"/>
      <c r="X96" s="42"/>
      <c r="Y96" s="42">
        <f t="shared" si="2"/>
        <v>59.833333333333336</v>
      </c>
      <c r="Z96" s="42" t="s">
        <v>107</v>
      </c>
      <c r="AA96" s="42">
        <v>99.495238241209407</v>
      </c>
      <c r="AB96" s="42" t="s">
        <v>2</v>
      </c>
      <c r="AC96" s="42" t="s">
        <v>107</v>
      </c>
      <c r="AD96" s="39" t="str">
        <f t="shared" si="3"/>
        <v>TO:0000137 (Days to heading) = Normal (Between 75% and 125%)</v>
      </c>
    </row>
    <row r="97" spans="1:30" s="39" customFormat="1" x14ac:dyDescent="0.2">
      <c r="A97" s="42" t="s">
        <v>345</v>
      </c>
      <c r="B97" s="48" t="s">
        <v>745</v>
      </c>
      <c r="C97" s="42" t="s">
        <v>162</v>
      </c>
      <c r="D97" s="43">
        <v>63</v>
      </c>
      <c r="E97" s="43">
        <v>63</v>
      </c>
      <c r="F97" s="43">
        <v>63</v>
      </c>
      <c r="G97" s="43">
        <v>63</v>
      </c>
      <c r="H97" s="43">
        <v>63</v>
      </c>
      <c r="I97" s="43">
        <v>63</v>
      </c>
      <c r="J97" s="43">
        <v>63</v>
      </c>
      <c r="K97" s="43">
        <v>63</v>
      </c>
      <c r="L97" s="43">
        <v>64</v>
      </c>
      <c r="M97" s="43">
        <v>64</v>
      </c>
      <c r="N97" s="43">
        <v>64</v>
      </c>
      <c r="O97" s="43">
        <v>66</v>
      </c>
      <c r="P97" s="42"/>
      <c r="Q97" s="42"/>
      <c r="R97" s="42"/>
      <c r="S97" s="42"/>
      <c r="T97" s="42"/>
      <c r="U97" s="42"/>
      <c r="V97" s="42"/>
      <c r="W97" s="42"/>
      <c r="X97" s="42"/>
      <c r="Y97" s="42">
        <f t="shared" si="2"/>
        <v>63.5</v>
      </c>
      <c r="Z97" s="42" t="s">
        <v>345</v>
      </c>
      <c r="AA97" s="42">
        <v>99.520775445969932</v>
      </c>
      <c r="AB97" s="42" t="s">
        <v>2</v>
      </c>
      <c r="AC97" s="42" t="s">
        <v>345</v>
      </c>
      <c r="AD97" s="39" t="str">
        <f t="shared" si="3"/>
        <v>TO:0000137 (Days to heading) = Normal (Between 75% and 125%)</v>
      </c>
    </row>
    <row r="98" spans="1:30" s="39" customFormat="1" x14ac:dyDescent="0.2">
      <c r="A98" s="42" t="s">
        <v>170</v>
      </c>
      <c r="B98" s="48" t="s">
        <v>746</v>
      </c>
      <c r="C98" s="42" t="s">
        <v>162</v>
      </c>
      <c r="D98" s="43">
        <v>63</v>
      </c>
      <c r="E98" s="43">
        <v>63</v>
      </c>
      <c r="F98" s="43">
        <v>63</v>
      </c>
      <c r="G98" s="43">
        <v>63</v>
      </c>
      <c r="H98" s="43">
        <v>63</v>
      </c>
      <c r="I98" s="43">
        <v>63</v>
      </c>
      <c r="J98" s="43">
        <v>63</v>
      </c>
      <c r="K98" s="43">
        <v>63</v>
      </c>
      <c r="L98" s="43">
        <v>63</v>
      </c>
      <c r="M98" s="43">
        <v>63</v>
      </c>
      <c r="N98" s="43">
        <v>66</v>
      </c>
      <c r="O98" s="43">
        <v>66</v>
      </c>
      <c r="P98" s="42"/>
      <c r="Q98" s="42"/>
      <c r="R98" s="42"/>
      <c r="S98" s="42"/>
      <c r="T98" s="42"/>
      <c r="U98" s="42"/>
      <c r="V98" s="42"/>
      <c r="W98" s="42"/>
      <c r="X98" s="42"/>
      <c r="Y98" s="42">
        <f t="shared" si="2"/>
        <v>63.5</v>
      </c>
      <c r="Z98" s="42" t="s">
        <v>170</v>
      </c>
      <c r="AA98" s="42">
        <v>99.520775445969932</v>
      </c>
      <c r="AB98" s="42" t="s">
        <v>2</v>
      </c>
      <c r="AC98" s="42" t="s">
        <v>170</v>
      </c>
      <c r="AD98" s="39" t="str">
        <f t="shared" si="3"/>
        <v>TO:0000137 (Days to heading) = Normal (Between 75% and 125%)</v>
      </c>
    </row>
    <row r="99" spans="1:30" s="39" customFormat="1" x14ac:dyDescent="0.2">
      <c r="A99" s="42" t="s">
        <v>316</v>
      </c>
      <c r="B99" s="46" t="s">
        <v>699</v>
      </c>
      <c r="C99" s="42" t="s">
        <v>59</v>
      </c>
      <c r="D99" s="43">
        <v>63</v>
      </c>
      <c r="E99" s="43">
        <v>63</v>
      </c>
      <c r="F99" s="43">
        <v>63</v>
      </c>
      <c r="G99" s="43">
        <v>63</v>
      </c>
      <c r="H99" s="43">
        <v>63</v>
      </c>
      <c r="I99" s="43">
        <v>63</v>
      </c>
      <c r="J99" s="43">
        <v>63</v>
      </c>
      <c r="K99" s="43">
        <v>63</v>
      </c>
      <c r="L99" s="43">
        <v>63</v>
      </c>
      <c r="M99" s="43">
        <v>63</v>
      </c>
      <c r="N99" s="43">
        <v>63</v>
      </c>
      <c r="O99" s="43">
        <v>63</v>
      </c>
      <c r="P99" s="42"/>
      <c r="Q99" s="42"/>
      <c r="R99" s="42"/>
      <c r="S99" s="42"/>
      <c r="T99" s="42"/>
      <c r="U99" s="42"/>
      <c r="V99" s="42"/>
      <c r="W99" s="42"/>
      <c r="X99" s="42"/>
      <c r="Y99" s="42">
        <f t="shared" si="2"/>
        <v>63</v>
      </c>
      <c r="Z99" s="42" t="s">
        <v>316</v>
      </c>
      <c r="AA99" s="42">
        <v>99.568612893251384</v>
      </c>
      <c r="AB99" s="42" t="s">
        <v>2</v>
      </c>
      <c r="AC99" s="42" t="s">
        <v>316</v>
      </c>
      <c r="AD99" s="39" t="str">
        <f t="shared" si="3"/>
        <v>TO:0000137 (Days to heading) = Normal (Between 75% and 125%)</v>
      </c>
    </row>
    <row r="100" spans="1:30" s="39" customFormat="1" x14ac:dyDescent="0.2">
      <c r="A100" s="42" t="s">
        <v>148</v>
      </c>
      <c r="B100" s="46" t="s">
        <v>699</v>
      </c>
      <c r="C100" s="42" t="s">
        <v>59</v>
      </c>
      <c r="D100" s="43">
        <v>63</v>
      </c>
      <c r="E100" s="43">
        <v>63</v>
      </c>
      <c r="F100" s="43">
        <v>63</v>
      </c>
      <c r="G100" s="43">
        <v>63</v>
      </c>
      <c r="H100" s="43">
        <v>63</v>
      </c>
      <c r="I100" s="43">
        <v>63</v>
      </c>
      <c r="J100" s="43">
        <v>63</v>
      </c>
      <c r="K100" s="43">
        <v>63</v>
      </c>
      <c r="L100" s="43">
        <v>63</v>
      </c>
      <c r="M100" s="43">
        <v>63</v>
      </c>
      <c r="N100" s="43">
        <v>63</v>
      </c>
      <c r="O100" s="43">
        <v>63</v>
      </c>
      <c r="P100" s="42"/>
      <c r="Q100" s="42"/>
      <c r="R100" s="42"/>
      <c r="S100" s="42"/>
      <c r="T100" s="42"/>
      <c r="U100" s="42"/>
      <c r="V100" s="42"/>
      <c r="W100" s="42"/>
      <c r="X100" s="42"/>
      <c r="Y100" s="42">
        <f t="shared" si="2"/>
        <v>63</v>
      </c>
      <c r="Z100" s="42" t="s">
        <v>148</v>
      </c>
      <c r="AA100" s="42">
        <v>99.568612893251384</v>
      </c>
      <c r="AB100" s="42" t="s">
        <v>2</v>
      </c>
      <c r="AC100" s="42" t="s">
        <v>148</v>
      </c>
      <c r="AD100" s="39" t="str">
        <f t="shared" si="3"/>
        <v>TO:0000137 (Days to heading) = Normal (Between 75% and 125%)</v>
      </c>
    </row>
    <row r="101" spans="1:30" s="39" customFormat="1" x14ac:dyDescent="0.2">
      <c r="A101" s="42" t="s">
        <v>317</v>
      </c>
      <c r="B101" s="46" t="s">
        <v>699</v>
      </c>
      <c r="C101" s="42" t="s">
        <v>59</v>
      </c>
      <c r="D101" s="43">
        <v>63</v>
      </c>
      <c r="E101" s="43">
        <v>63</v>
      </c>
      <c r="F101" s="43">
        <v>63</v>
      </c>
      <c r="G101" s="43">
        <v>63</v>
      </c>
      <c r="H101" s="43">
        <v>63</v>
      </c>
      <c r="I101" s="43">
        <v>63</v>
      </c>
      <c r="J101" s="43">
        <v>63</v>
      </c>
      <c r="K101" s="43">
        <v>63</v>
      </c>
      <c r="L101" s="43">
        <v>63</v>
      </c>
      <c r="M101" s="43">
        <v>63</v>
      </c>
      <c r="N101" s="43">
        <v>63</v>
      </c>
      <c r="O101" s="43">
        <v>63</v>
      </c>
      <c r="P101" s="42"/>
      <c r="Q101" s="42"/>
      <c r="R101" s="42"/>
      <c r="S101" s="42"/>
      <c r="T101" s="42"/>
      <c r="U101" s="42"/>
      <c r="V101" s="42"/>
      <c r="W101" s="42"/>
      <c r="X101" s="42"/>
      <c r="Y101" s="42">
        <f t="shared" si="2"/>
        <v>63</v>
      </c>
      <c r="Z101" s="42" t="s">
        <v>317</v>
      </c>
      <c r="AA101" s="42">
        <v>99.568612893251384</v>
      </c>
      <c r="AB101" s="42" t="s">
        <v>2</v>
      </c>
      <c r="AC101" s="42" t="s">
        <v>317</v>
      </c>
      <c r="AD101" s="39" t="str">
        <f t="shared" si="3"/>
        <v>TO:0000137 (Days to heading) = Normal (Between 75% and 125%)</v>
      </c>
    </row>
    <row r="102" spans="1:30" s="39" customFormat="1" x14ac:dyDescent="0.2">
      <c r="A102" s="42" t="s">
        <v>318</v>
      </c>
      <c r="B102" s="46" t="s">
        <v>699</v>
      </c>
      <c r="C102" s="42" t="s">
        <v>59</v>
      </c>
      <c r="D102" s="43">
        <v>63</v>
      </c>
      <c r="E102" s="43">
        <v>63</v>
      </c>
      <c r="F102" s="43">
        <v>63</v>
      </c>
      <c r="G102" s="43">
        <v>63</v>
      </c>
      <c r="H102" s="43">
        <v>63</v>
      </c>
      <c r="I102" s="43">
        <v>63</v>
      </c>
      <c r="J102" s="43">
        <v>63</v>
      </c>
      <c r="K102" s="43">
        <v>63</v>
      </c>
      <c r="L102" s="43">
        <v>63</v>
      </c>
      <c r="M102" s="43">
        <v>63</v>
      </c>
      <c r="N102" s="43">
        <v>63</v>
      </c>
      <c r="O102" s="43">
        <v>63</v>
      </c>
      <c r="P102" s="42"/>
      <c r="Q102" s="42"/>
      <c r="R102" s="42"/>
      <c r="S102" s="42"/>
      <c r="T102" s="42"/>
      <c r="U102" s="42"/>
      <c r="V102" s="42"/>
      <c r="W102" s="42"/>
      <c r="X102" s="42"/>
      <c r="Y102" s="42">
        <f t="shared" si="2"/>
        <v>63</v>
      </c>
      <c r="Z102" s="42" t="s">
        <v>318</v>
      </c>
      <c r="AA102" s="42">
        <v>99.568612893251384</v>
      </c>
      <c r="AB102" s="42" t="s">
        <v>2</v>
      </c>
      <c r="AC102" s="42" t="s">
        <v>318</v>
      </c>
      <c r="AD102" s="39" t="str">
        <f t="shared" si="3"/>
        <v>TO:0000137 (Days to heading) = Normal (Between 75% and 125%)</v>
      </c>
    </row>
    <row r="103" spans="1:30" s="39" customFormat="1" x14ac:dyDescent="0.2">
      <c r="A103" s="42" t="s">
        <v>323</v>
      </c>
      <c r="B103" s="46" t="s">
        <v>710</v>
      </c>
      <c r="C103" s="42" t="s">
        <v>59</v>
      </c>
      <c r="D103" s="43">
        <v>63</v>
      </c>
      <c r="E103" s="43">
        <v>63</v>
      </c>
      <c r="F103" s="43">
        <v>63</v>
      </c>
      <c r="G103" s="43">
        <v>63</v>
      </c>
      <c r="H103" s="43">
        <v>63</v>
      </c>
      <c r="I103" s="43">
        <v>63</v>
      </c>
      <c r="J103" s="43">
        <v>63</v>
      </c>
      <c r="K103" s="43">
        <v>63</v>
      </c>
      <c r="L103" s="43">
        <v>63</v>
      </c>
      <c r="M103" s="43">
        <v>63</v>
      </c>
      <c r="N103" s="43">
        <v>63</v>
      </c>
      <c r="O103" s="43"/>
      <c r="P103" s="42"/>
      <c r="Q103" s="42"/>
      <c r="R103" s="42"/>
      <c r="S103" s="42"/>
      <c r="T103" s="42"/>
      <c r="U103" s="42"/>
      <c r="V103" s="42"/>
      <c r="W103" s="42"/>
      <c r="X103" s="42"/>
      <c r="Y103" s="42">
        <f t="shared" si="2"/>
        <v>63</v>
      </c>
      <c r="Z103" s="42" t="s">
        <v>323</v>
      </c>
      <c r="AA103" s="42">
        <v>99.568612893251384</v>
      </c>
      <c r="AB103" s="42" t="s">
        <v>2</v>
      </c>
      <c r="AC103" s="42" t="s">
        <v>323</v>
      </c>
      <c r="AD103" s="39" t="str">
        <f t="shared" si="3"/>
        <v>TO:0000137 (Days to heading) = Normal (Between 75% and 125%)</v>
      </c>
    </row>
    <row r="104" spans="1:30" s="39" customFormat="1" x14ac:dyDescent="0.2">
      <c r="A104" s="42" t="s">
        <v>326</v>
      </c>
      <c r="B104" s="46" t="s">
        <v>714</v>
      </c>
      <c r="C104" s="42" t="s">
        <v>59</v>
      </c>
      <c r="D104" s="43">
        <v>63</v>
      </c>
      <c r="E104" s="43">
        <v>63</v>
      </c>
      <c r="F104" s="43">
        <v>63</v>
      </c>
      <c r="G104" s="43">
        <v>63</v>
      </c>
      <c r="H104" s="43">
        <v>63</v>
      </c>
      <c r="I104" s="43">
        <v>63</v>
      </c>
      <c r="J104" s="43">
        <v>63</v>
      </c>
      <c r="K104" s="43">
        <v>63</v>
      </c>
      <c r="L104" s="43"/>
      <c r="M104" s="43"/>
      <c r="N104" s="43"/>
      <c r="O104" s="43"/>
      <c r="P104" s="42"/>
      <c r="Q104" s="42"/>
      <c r="R104" s="42"/>
      <c r="S104" s="42"/>
      <c r="T104" s="42"/>
      <c r="U104" s="42"/>
      <c r="V104" s="42"/>
      <c r="W104" s="42"/>
      <c r="X104" s="42"/>
      <c r="Y104" s="42">
        <f t="shared" si="2"/>
        <v>63</v>
      </c>
      <c r="Z104" s="42" t="s">
        <v>326</v>
      </c>
      <c r="AA104" s="42">
        <v>99.568612893251384</v>
      </c>
      <c r="AB104" s="42" t="s">
        <v>2</v>
      </c>
      <c r="AC104" s="42" t="s">
        <v>326</v>
      </c>
      <c r="AD104" s="39" t="str">
        <f t="shared" si="3"/>
        <v>TO:0000137 (Days to heading) = Normal (Between 75% and 125%)</v>
      </c>
    </row>
    <row r="105" spans="1:30" s="39" customFormat="1" x14ac:dyDescent="0.2">
      <c r="A105" s="42" t="s">
        <v>327</v>
      </c>
      <c r="B105" s="46" t="s">
        <v>717</v>
      </c>
      <c r="C105" s="42" t="s">
        <v>59</v>
      </c>
      <c r="D105" s="43">
        <v>63</v>
      </c>
      <c r="E105" s="43">
        <v>63</v>
      </c>
      <c r="F105" s="43">
        <v>63</v>
      </c>
      <c r="G105" s="43">
        <v>63</v>
      </c>
      <c r="H105" s="43">
        <v>63</v>
      </c>
      <c r="I105" s="43">
        <v>63</v>
      </c>
      <c r="J105" s="43">
        <v>63</v>
      </c>
      <c r="K105" s="43">
        <v>63</v>
      </c>
      <c r="L105" s="43">
        <v>63</v>
      </c>
      <c r="M105" s="43">
        <v>63</v>
      </c>
      <c r="N105" s="43">
        <v>63</v>
      </c>
      <c r="O105" s="43">
        <v>63</v>
      </c>
      <c r="P105" s="43">
        <v>63</v>
      </c>
      <c r="Q105" s="42"/>
      <c r="R105" s="42"/>
      <c r="S105" s="42"/>
      <c r="T105" s="42"/>
      <c r="U105" s="42"/>
      <c r="V105" s="42"/>
      <c r="W105" s="42"/>
      <c r="X105" s="42"/>
      <c r="Y105" s="42">
        <f t="shared" si="2"/>
        <v>63</v>
      </c>
      <c r="Z105" s="42" t="s">
        <v>327</v>
      </c>
      <c r="AA105" s="42">
        <v>99.568612893251384</v>
      </c>
      <c r="AB105" s="42" t="s">
        <v>2</v>
      </c>
      <c r="AC105" s="42" t="s">
        <v>327</v>
      </c>
      <c r="AD105" s="39" t="str">
        <f t="shared" si="3"/>
        <v>TO:0000137 (Days to heading) = Normal (Between 75% and 125%)</v>
      </c>
    </row>
    <row r="106" spans="1:30" s="39" customFormat="1" x14ac:dyDescent="0.2">
      <c r="A106" s="42" t="s">
        <v>155</v>
      </c>
      <c r="B106" s="46" t="s">
        <v>721</v>
      </c>
      <c r="C106" s="42" t="s">
        <v>59</v>
      </c>
      <c r="D106" s="43">
        <v>63</v>
      </c>
      <c r="E106" s="43">
        <v>63</v>
      </c>
      <c r="F106" s="43">
        <v>63</v>
      </c>
      <c r="G106" s="43">
        <v>63</v>
      </c>
      <c r="H106" s="43">
        <v>63</v>
      </c>
      <c r="I106" s="43">
        <v>63</v>
      </c>
      <c r="J106" s="43">
        <v>63</v>
      </c>
      <c r="K106" s="43">
        <v>63</v>
      </c>
      <c r="L106" s="43">
        <v>63</v>
      </c>
      <c r="M106" s="43">
        <v>63</v>
      </c>
      <c r="N106" s="43"/>
      <c r="O106" s="43"/>
      <c r="P106" s="42"/>
      <c r="Q106" s="42"/>
      <c r="R106" s="42"/>
      <c r="S106" s="42"/>
      <c r="T106" s="42"/>
      <c r="U106" s="42"/>
      <c r="V106" s="42"/>
      <c r="W106" s="42"/>
      <c r="X106" s="42"/>
      <c r="Y106" s="42">
        <f t="shared" si="2"/>
        <v>63</v>
      </c>
      <c r="Z106" s="42" t="s">
        <v>155</v>
      </c>
      <c r="AA106" s="42">
        <v>99.568612893251384</v>
      </c>
      <c r="AB106" s="42" t="s">
        <v>2</v>
      </c>
      <c r="AC106" s="42" t="s">
        <v>155</v>
      </c>
      <c r="AD106" s="39" t="str">
        <f t="shared" si="3"/>
        <v>TO:0000137 (Days to heading) = Normal (Between 75% and 125%)</v>
      </c>
    </row>
    <row r="107" spans="1:30" s="39" customFormat="1" x14ac:dyDescent="0.2">
      <c r="A107" s="42" t="s">
        <v>159</v>
      </c>
      <c r="B107" s="46" t="s">
        <v>699</v>
      </c>
      <c r="C107" s="42" t="s">
        <v>59</v>
      </c>
      <c r="D107" s="43">
        <v>63</v>
      </c>
      <c r="E107" s="43">
        <v>63</v>
      </c>
      <c r="F107" s="43">
        <v>63</v>
      </c>
      <c r="G107" s="43">
        <v>63</v>
      </c>
      <c r="H107" s="43">
        <v>63</v>
      </c>
      <c r="I107" s="43">
        <v>63</v>
      </c>
      <c r="J107" s="43">
        <v>63</v>
      </c>
      <c r="K107" s="43">
        <v>63</v>
      </c>
      <c r="L107" s="43">
        <v>63</v>
      </c>
      <c r="M107" s="43">
        <v>63</v>
      </c>
      <c r="N107" s="43">
        <v>63</v>
      </c>
      <c r="O107" s="43">
        <v>63</v>
      </c>
      <c r="P107" s="42"/>
      <c r="Q107" s="42"/>
      <c r="R107" s="42"/>
      <c r="S107" s="42"/>
      <c r="T107" s="42"/>
      <c r="U107" s="42"/>
      <c r="V107" s="42"/>
      <c r="W107" s="42"/>
      <c r="X107" s="42"/>
      <c r="Y107" s="42">
        <f t="shared" si="2"/>
        <v>63</v>
      </c>
      <c r="Z107" s="42" t="s">
        <v>159</v>
      </c>
      <c r="AA107" s="42">
        <v>99.568612893251384</v>
      </c>
      <c r="AB107" s="42" t="s">
        <v>2</v>
      </c>
      <c r="AC107" s="42" t="s">
        <v>159</v>
      </c>
      <c r="AD107" s="39" t="str">
        <f t="shared" si="3"/>
        <v>TO:0000137 (Days to heading) = Normal (Between 75% and 125%)</v>
      </c>
    </row>
    <row r="108" spans="1:30" s="39" customFormat="1" x14ac:dyDescent="0.2">
      <c r="A108" s="42" t="s">
        <v>74</v>
      </c>
      <c r="B108" s="46" t="s">
        <v>710</v>
      </c>
      <c r="C108" s="42" t="s">
        <v>59</v>
      </c>
      <c r="D108" s="43">
        <v>63</v>
      </c>
      <c r="E108" s="43">
        <v>63</v>
      </c>
      <c r="F108" s="43">
        <v>63</v>
      </c>
      <c r="G108" s="43">
        <v>63</v>
      </c>
      <c r="H108" s="43">
        <v>63</v>
      </c>
      <c r="I108" s="43">
        <v>63</v>
      </c>
      <c r="J108" s="43">
        <v>63</v>
      </c>
      <c r="K108" s="43">
        <v>63</v>
      </c>
      <c r="L108" s="43">
        <v>63</v>
      </c>
      <c r="M108" s="43">
        <v>63</v>
      </c>
      <c r="N108" s="43">
        <v>63</v>
      </c>
      <c r="O108" s="43"/>
      <c r="P108" s="42"/>
      <c r="Q108" s="42"/>
      <c r="R108" s="42"/>
      <c r="S108" s="42"/>
      <c r="T108" s="42"/>
      <c r="U108" s="42"/>
      <c r="V108" s="42"/>
      <c r="W108" s="42"/>
      <c r="X108" s="42"/>
      <c r="Y108" s="42">
        <f t="shared" si="2"/>
        <v>63</v>
      </c>
      <c r="Z108" s="42" t="s">
        <v>74</v>
      </c>
      <c r="AA108" s="42">
        <v>99.568612893251384</v>
      </c>
      <c r="AB108" s="42" t="s">
        <v>2</v>
      </c>
      <c r="AC108" s="42" t="s">
        <v>74</v>
      </c>
      <c r="AD108" s="39" t="str">
        <f t="shared" si="3"/>
        <v>TO:0000137 (Days to heading) = Normal (Between 75% and 125%)</v>
      </c>
    </row>
    <row r="109" spans="1:30" s="39" customFormat="1" x14ac:dyDescent="0.2">
      <c r="A109" s="42" t="s">
        <v>330</v>
      </c>
      <c r="B109" s="46" t="s">
        <v>717</v>
      </c>
      <c r="C109" s="42" t="s">
        <v>59</v>
      </c>
      <c r="D109" s="43">
        <v>63</v>
      </c>
      <c r="E109" s="43">
        <v>63</v>
      </c>
      <c r="F109" s="43">
        <v>63</v>
      </c>
      <c r="G109" s="43">
        <v>63</v>
      </c>
      <c r="H109" s="43">
        <v>63</v>
      </c>
      <c r="I109" s="43">
        <v>63</v>
      </c>
      <c r="J109" s="43">
        <v>63</v>
      </c>
      <c r="K109" s="43">
        <v>63</v>
      </c>
      <c r="L109" s="43">
        <v>63</v>
      </c>
      <c r="M109" s="43">
        <v>63</v>
      </c>
      <c r="N109" s="43">
        <v>63</v>
      </c>
      <c r="O109" s="43">
        <v>63</v>
      </c>
      <c r="P109" s="43">
        <v>63</v>
      </c>
      <c r="Q109" s="42"/>
      <c r="R109" s="42"/>
      <c r="S109" s="42"/>
      <c r="T109" s="42"/>
      <c r="U109" s="42"/>
      <c r="V109" s="42"/>
      <c r="W109" s="42"/>
      <c r="X109" s="42"/>
      <c r="Y109" s="42">
        <f t="shared" si="2"/>
        <v>63</v>
      </c>
      <c r="Z109" s="42" t="s">
        <v>330</v>
      </c>
      <c r="AA109" s="42">
        <v>99.568612893251384</v>
      </c>
      <c r="AB109" s="42" t="s">
        <v>2</v>
      </c>
      <c r="AC109" s="42" t="s">
        <v>330</v>
      </c>
      <c r="AD109" s="39" t="str">
        <f t="shared" si="3"/>
        <v>TO:0000137 (Days to heading) = Normal (Between 75% and 125%)</v>
      </c>
    </row>
    <row r="110" spans="1:30" s="39" customFormat="1" x14ac:dyDescent="0.2">
      <c r="A110" s="42" t="s">
        <v>249</v>
      </c>
      <c r="B110" s="46" t="s">
        <v>601</v>
      </c>
      <c r="C110" s="42" t="s">
        <v>30</v>
      </c>
      <c r="D110" s="43">
        <v>40</v>
      </c>
      <c r="E110" s="43">
        <v>40</v>
      </c>
      <c r="F110" s="43">
        <v>40</v>
      </c>
      <c r="G110" s="43">
        <v>40</v>
      </c>
      <c r="H110" s="43">
        <v>41</v>
      </c>
      <c r="I110" s="43">
        <v>41</v>
      </c>
      <c r="J110" s="43">
        <v>41</v>
      </c>
      <c r="K110" s="43">
        <v>41</v>
      </c>
      <c r="L110" s="43">
        <v>42</v>
      </c>
      <c r="M110" s="43">
        <v>42</v>
      </c>
      <c r="N110" s="43">
        <v>42</v>
      </c>
      <c r="O110" s="43">
        <v>42</v>
      </c>
      <c r="P110" s="42"/>
      <c r="Q110" s="42"/>
      <c r="R110" s="42"/>
      <c r="S110" s="42"/>
      <c r="T110" s="42"/>
      <c r="U110" s="42"/>
      <c r="V110" s="42"/>
      <c r="W110" s="42"/>
      <c r="X110" s="42"/>
      <c r="Y110" s="42">
        <f t="shared" si="2"/>
        <v>41</v>
      </c>
      <c r="Z110" s="42" t="s">
        <v>249</v>
      </c>
      <c r="AA110" s="42">
        <v>99.613962152093507</v>
      </c>
      <c r="AB110" s="42" t="s">
        <v>2</v>
      </c>
      <c r="AC110" s="42" t="s">
        <v>249</v>
      </c>
      <c r="AD110" s="39" t="str">
        <f t="shared" si="3"/>
        <v>TO:0000137 (Days to heading) = Normal (Between 75% and 125%)</v>
      </c>
    </row>
    <row r="111" spans="1:30" s="39" customFormat="1" x14ac:dyDescent="0.2">
      <c r="A111" s="42" t="s">
        <v>250</v>
      </c>
      <c r="B111" s="46" t="s">
        <v>602</v>
      </c>
      <c r="C111" s="42" t="s">
        <v>30</v>
      </c>
      <c r="D111" s="43">
        <v>40</v>
      </c>
      <c r="E111" s="43">
        <v>40</v>
      </c>
      <c r="F111" s="43">
        <v>40</v>
      </c>
      <c r="G111" s="43">
        <v>40</v>
      </c>
      <c r="H111" s="43">
        <v>40</v>
      </c>
      <c r="I111" s="43">
        <v>40</v>
      </c>
      <c r="J111" s="43">
        <v>42</v>
      </c>
      <c r="K111" s="43">
        <v>42</v>
      </c>
      <c r="L111" s="43">
        <v>42</v>
      </c>
      <c r="M111" s="43">
        <v>42</v>
      </c>
      <c r="N111" s="43">
        <v>42</v>
      </c>
      <c r="O111" s="43">
        <v>42</v>
      </c>
      <c r="P111" s="42"/>
      <c r="Q111" s="42"/>
      <c r="R111" s="42"/>
      <c r="S111" s="42"/>
      <c r="T111" s="42"/>
      <c r="U111" s="42"/>
      <c r="V111" s="42"/>
      <c r="W111" s="42"/>
      <c r="X111" s="42"/>
      <c r="Y111" s="42">
        <f t="shared" si="2"/>
        <v>41</v>
      </c>
      <c r="Z111" s="42" t="s">
        <v>250</v>
      </c>
      <c r="AA111" s="42">
        <v>99.613962152093507</v>
      </c>
      <c r="AB111" s="42" t="s">
        <v>2</v>
      </c>
      <c r="AC111" s="42" t="s">
        <v>250</v>
      </c>
      <c r="AD111" s="39" t="str">
        <f t="shared" si="3"/>
        <v>TO:0000137 (Days to heading) = Normal (Between 75% and 125%)</v>
      </c>
    </row>
    <row r="112" spans="1:30" s="39" customFormat="1" x14ac:dyDescent="0.2">
      <c r="A112" s="42" t="s">
        <v>252</v>
      </c>
      <c r="B112" s="46" t="s">
        <v>604</v>
      </c>
      <c r="C112" s="42" t="s">
        <v>30</v>
      </c>
      <c r="D112" s="43">
        <v>40</v>
      </c>
      <c r="E112" s="43">
        <v>40</v>
      </c>
      <c r="F112" s="43">
        <v>41</v>
      </c>
      <c r="G112" s="43">
        <v>41</v>
      </c>
      <c r="H112" s="43">
        <v>41</v>
      </c>
      <c r="I112" s="43">
        <v>41</v>
      </c>
      <c r="J112" s="43">
        <v>41</v>
      </c>
      <c r="K112" s="43">
        <v>41</v>
      </c>
      <c r="L112" s="43">
        <v>41</v>
      </c>
      <c r="M112" s="43">
        <v>42</v>
      </c>
      <c r="N112" s="43">
        <v>42</v>
      </c>
      <c r="O112" s="43"/>
      <c r="P112" s="42"/>
      <c r="Q112" s="42"/>
      <c r="R112" s="42"/>
      <c r="S112" s="42"/>
      <c r="T112" s="42"/>
      <c r="U112" s="42"/>
      <c r="V112" s="42"/>
      <c r="W112" s="42"/>
      <c r="X112" s="42"/>
      <c r="Y112" s="42">
        <f t="shared" si="2"/>
        <v>41</v>
      </c>
      <c r="Z112" s="42" t="s">
        <v>252</v>
      </c>
      <c r="AA112" s="42">
        <v>99.613962152093507</v>
      </c>
      <c r="AB112" s="42" t="s">
        <v>2</v>
      </c>
      <c r="AC112" s="42" t="s">
        <v>252</v>
      </c>
      <c r="AD112" s="39" t="str">
        <f t="shared" si="3"/>
        <v>TO:0000137 (Days to heading) = Normal (Between 75% and 125%)</v>
      </c>
    </row>
    <row r="113" spans="1:30" s="39" customFormat="1" x14ac:dyDescent="0.2">
      <c r="A113" s="42" t="s">
        <v>70</v>
      </c>
      <c r="B113" s="48" t="s">
        <v>716</v>
      </c>
      <c r="C113" s="42" t="s">
        <v>59</v>
      </c>
      <c r="D113" s="43">
        <v>63</v>
      </c>
      <c r="E113" s="43">
        <v>63</v>
      </c>
      <c r="F113" s="43">
        <v>63</v>
      </c>
      <c r="G113" s="43">
        <v>63</v>
      </c>
      <c r="H113" s="43">
        <v>63</v>
      </c>
      <c r="I113" s="43">
        <v>63</v>
      </c>
      <c r="J113" s="43">
        <v>63</v>
      </c>
      <c r="K113" s="43">
        <v>63</v>
      </c>
      <c r="L113" s="43">
        <v>63</v>
      </c>
      <c r="M113" s="43">
        <v>63</v>
      </c>
      <c r="N113" s="43">
        <v>63</v>
      </c>
      <c r="O113" s="43">
        <v>63</v>
      </c>
      <c r="P113" s="43">
        <v>63</v>
      </c>
      <c r="Q113" s="43">
        <v>63</v>
      </c>
      <c r="R113" s="43">
        <v>63</v>
      </c>
      <c r="S113" s="43">
        <v>63</v>
      </c>
      <c r="T113" s="43">
        <v>63</v>
      </c>
      <c r="U113" s="43">
        <v>63</v>
      </c>
      <c r="V113" s="43">
        <v>63</v>
      </c>
      <c r="W113" s="43">
        <v>63</v>
      </c>
      <c r="X113" s="43">
        <v>65</v>
      </c>
      <c r="Y113" s="42">
        <f t="shared" si="2"/>
        <v>63.095238095238095</v>
      </c>
      <c r="Z113" s="42" t="s">
        <v>70</v>
      </c>
      <c r="AA113" s="42">
        <v>99.719132338290308</v>
      </c>
      <c r="AB113" s="42" t="s">
        <v>2</v>
      </c>
      <c r="AC113" s="42" t="s">
        <v>70</v>
      </c>
      <c r="AD113" s="39" t="str">
        <f t="shared" si="3"/>
        <v>TO:0000137 (Days to heading) = Normal (Between 75% and 125%)</v>
      </c>
    </row>
    <row r="114" spans="1:30" s="39" customFormat="1" x14ac:dyDescent="0.2">
      <c r="A114" s="42" t="s">
        <v>267</v>
      </c>
      <c r="B114" s="46" t="s">
        <v>623</v>
      </c>
      <c r="C114" s="42" t="s">
        <v>19</v>
      </c>
      <c r="D114" s="43">
        <v>50</v>
      </c>
      <c r="E114" s="43">
        <v>50</v>
      </c>
      <c r="F114" s="43">
        <v>50</v>
      </c>
      <c r="G114" s="43">
        <v>50</v>
      </c>
      <c r="H114" s="43">
        <v>50</v>
      </c>
      <c r="I114" s="43">
        <v>50</v>
      </c>
      <c r="J114" s="43">
        <v>53</v>
      </c>
      <c r="K114" s="43">
        <v>53</v>
      </c>
      <c r="L114" s="43">
        <v>53</v>
      </c>
      <c r="M114" s="43">
        <v>53</v>
      </c>
      <c r="N114" s="43">
        <v>53</v>
      </c>
      <c r="O114" s="43">
        <v>53</v>
      </c>
      <c r="P114" s="42"/>
      <c r="Q114" s="42"/>
      <c r="R114" s="42"/>
      <c r="S114" s="42"/>
      <c r="T114" s="42"/>
      <c r="U114" s="42"/>
      <c r="V114" s="42"/>
      <c r="W114" s="42"/>
      <c r="X114" s="42"/>
      <c r="Y114" s="42">
        <f t="shared" si="2"/>
        <v>51.5</v>
      </c>
      <c r="Z114" s="42" t="s">
        <v>267</v>
      </c>
      <c r="AA114" s="42">
        <v>99.73732999930067</v>
      </c>
      <c r="AB114" s="42" t="s">
        <v>2</v>
      </c>
      <c r="AC114" s="42" t="s">
        <v>267</v>
      </c>
      <c r="AD114" s="39" t="str">
        <f t="shared" si="3"/>
        <v>TO:0000137 (Days to heading) = Normal (Between 75% and 125%)</v>
      </c>
    </row>
    <row r="115" spans="1:30" s="39" customFormat="1" x14ac:dyDescent="0.2">
      <c r="A115" s="42" t="s">
        <v>145</v>
      </c>
      <c r="B115" s="46" t="s">
        <v>684</v>
      </c>
      <c r="C115" s="42" t="s">
        <v>34</v>
      </c>
      <c r="D115" s="43">
        <v>55</v>
      </c>
      <c r="E115" s="43">
        <v>55</v>
      </c>
      <c r="F115" s="43">
        <v>60</v>
      </c>
      <c r="G115" s="43">
        <v>60</v>
      </c>
      <c r="H115" s="43">
        <v>60</v>
      </c>
      <c r="I115" s="43">
        <v>60</v>
      </c>
      <c r="J115" s="43">
        <v>60</v>
      </c>
      <c r="K115" s="43">
        <v>62</v>
      </c>
      <c r="L115" s="43">
        <v>62</v>
      </c>
      <c r="M115" s="43">
        <v>62</v>
      </c>
      <c r="N115" s="43">
        <v>62</v>
      </c>
      <c r="O115" s="43">
        <v>62</v>
      </c>
      <c r="P115" s="42"/>
      <c r="Q115" s="42"/>
      <c r="R115" s="42"/>
      <c r="S115" s="42"/>
      <c r="T115" s="42"/>
      <c r="U115" s="42"/>
      <c r="V115" s="42"/>
      <c r="W115" s="42"/>
      <c r="X115" s="42"/>
      <c r="Y115" s="42">
        <f t="shared" si="2"/>
        <v>60</v>
      </c>
      <c r="Z115" s="42" t="s">
        <v>145</v>
      </c>
      <c r="AA115" s="42">
        <v>99.772383751630599</v>
      </c>
      <c r="AB115" s="42" t="s">
        <v>2</v>
      </c>
      <c r="AC115" s="42" t="s">
        <v>145</v>
      </c>
      <c r="AD115" s="39" t="str">
        <f t="shared" si="3"/>
        <v>TO:0000137 (Days to heading) = Normal (Between 75% and 125%)</v>
      </c>
    </row>
    <row r="116" spans="1:30" s="39" customFormat="1" x14ac:dyDescent="0.2">
      <c r="A116" s="42" t="s">
        <v>258</v>
      </c>
      <c r="B116" s="46" t="s">
        <v>611</v>
      </c>
      <c r="C116" s="42" t="s">
        <v>30</v>
      </c>
      <c r="D116" s="43">
        <v>40</v>
      </c>
      <c r="E116" s="43">
        <v>40</v>
      </c>
      <c r="F116" s="43">
        <v>40</v>
      </c>
      <c r="G116" s="43">
        <v>40</v>
      </c>
      <c r="H116" s="43">
        <v>40</v>
      </c>
      <c r="I116" s="43">
        <v>41</v>
      </c>
      <c r="J116" s="43">
        <v>42</v>
      </c>
      <c r="K116" s="43">
        <v>42</v>
      </c>
      <c r="L116" s="43">
        <v>42</v>
      </c>
      <c r="M116" s="43">
        <v>42</v>
      </c>
      <c r="N116" s="43">
        <v>42</v>
      </c>
      <c r="O116" s="43">
        <v>42</v>
      </c>
      <c r="P116" s="42"/>
      <c r="Q116" s="42"/>
      <c r="R116" s="42"/>
      <c r="S116" s="42"/>
      <c r="T116" s="42"/>
      <c r="U116" s="42"/>
      <c r="V116" s="42"/>
      <c r="W116" s="42"/>
      <c r="X116" s="42"/>
      <c r="Y116" s="42">
        <f t="shared" si="2"/>
        <v>41.083333333333336</v>
      </c>
      <c r="Z116" s="42" t="s">
        <v>258</v>
      </c>
      <c r="AA116" s="42">
        <v>99.81642955484169</v>
      </c>
      <c r="AB116" s="42" t="s">
        <v>2</v>
      </c>
      <c r="AC116" s="42" t="s">
        <v>258</v>
      </c>
      <c r="AD116" s="39" t="str">
        <f t="shared" si="3"/>
        <v>TO:0000137 (Days to heading) = Normal (Between 75% and 125%)</v>
      </c>
    </row>
    <row r="117" spans="1:30" s="39" customFormat="1" x14ac:dyDescent="0.2">
      <c r="A117" s="42" t="s">
        <v>233</v>
      </c>
      <c r="B117" s="48" t="s">
        <v>575</v>
      </c>
      <c r="C117" s="42" t="s">
        <v>39</v>
      </c>
      <c r="D117" s="43">
        <v>43</v>
      </c>
      <c r="E117" s="43">
        <v>43</v>
      </c>
      <c r="F117" s="43">
        <v>43</v>
      </c>
      <c r="G117" s="43">
        <v>45</v>
      </c>
      <c r="H117" s="43">
        <v>45</v>
      </c>
      <c r="I117" s="43">
        <v>45</v>
      </c>
      <c r="J117" s="43">
        <v>45</v>
      </c>
      <c r="K117" s="43">
        <v>46</v>
      </c>
      <c r="L117" s="43">
        <v>46</v>
      </c>
      <c r="M117" s="43">
        <v>49</v>
      </c>
      <c r="N117" s="43">
        <v>49</v>
      </c>
      <c r="O117" s="43">
        <v>49</v>
      </c>
      <c r="P117" s="42"/>
      <c r="Q117" s="42"/>
      <c r="R117" s="42"/>
      <c r="S117" s="42"/>
      <c r="T117" s="42"/>
      <c r="U117" s="42"/>
      <c r="V117" s="42"/>
      <c r="W117" s="42"/>
      <c r="X117" s="42"/>
      <c r="Y117" s="42">
        <f t="shared" si="2"/>
        <v>45.666666666666664</v>
      </c>
      <c r="Z117" s="42" t="s">
        <v>233</v>
      </c>
      <c r="AA117" s="42">
        <v>99.831530152541987</v>
      </c>
      <c r="AB117" s="42" t="s">
        <v>2</v>
      </c>
      <c r="AC117" s="42" t="s">
        <v>233</v>
      </c>
      <c r="AD117" s="39" t="str">
        <f t="shared" si="3"/>
        <v>TO:0000137 (Days to heading) = Normal (Between 75% and 125%)</v>
      </c>
    </row>
    <row r="118" spans="1:30" s="39" customFormat="1" x14ac:dyDescent="0.2">
      <c r="A118" s="42" t="s">
        <v>88</v>
      </c>
      <c r="B118" s="48" t="s">
        <v>702</v>
      </c>
      <c r="C118" s="42" t="s">
        <v>59</v>
      </c>
      <c r="D118" s="43">
        <v>63</v>
      </c>
      <c r="E118" s="43">
        <v>63</v>
      </c>
      <c r="F118" s="43">
        <v>63</v>
      </c>
      <c r="G118" s="43">
        <v>63</v>
      </c>
      <c r="H118" s="43">
        <v>63</v>
      </c>
      <c r="I118" s="43">
        <v>63</v>
      </c>
      <c r="J118" s="43">
        <v>63</v>
      </c>
      <c r="K118" s="43">
        <v>63</v>
      </c>
      <c r="L118" s="43">
        <v>63</v>
      </c>
      <c r="M118" s="43">
        <v>63</v>
      </c>
      <c r="N118" s="43">
        <v>63</v>
      </c>
      <c r="O118" s="43">
        <v>65</v>
      </c>
      <c r="P118" s="42"/>
      <c r="Q118" s="42"/>
      <c r="R118" s="42"/>
      <c r="S118" s="42"/>
      <c r="T118" s="42"/>
      <c r="U118" s="42"/>
      <c r="V118" s="42"/>
      <c r="W118" s="42"/>
      <c r="X118" s="42"/>
      <c r="Y118" s="42">
        <f t="shared" si="2"/>
        <v>63.166666666666664</v>
      </c>
      <c r="Z118" s="42" t="s">
        <v>88</v>
      </c>
      <c r="AA118" s="42">
        <v>99.832021922069501</v>
      </c>
      <c r="AB118" s="42" t="s">
        <v>2</v>
      </c>
      <c r="AC118" s="42" t="s">
        <v>88</v>
      </c>
      <c r="AD118" s="39" t="str">
        <f t="shared" si="3"/>
        <v>TO:0000137 (Days to heading) = Normal (Between 75% and 125%)</v>
      </c>
    </row>
    <row r="119" spans="1:30" s="39" customFormat="1" x14ac:dyDescent="0.2">
      <c r="A119" s="42" t="s">
        <v>321</v>
      </c>
      <c r="B119" s="48" t="s">
        <v>706</v>
      </c>
      <c r="C119" s="42" t="s">
        <v>59</v>
      </c>
      <c r="D119" s="43">
        <v>63</v>
      </c>
      <c r="E119" s="43">
        <v>63</v>
      </c>
      <c r="F119" s="43">
        <v>63</v>
      </c>
      <c r="G119" s="43">
        <v>63</v>
      </c>
      <c r="H119" s="43">
        <v>63</v>
      </c>
      <c r="I119" s="43">
        <v>63</v>
      </c>
      <c r="J119" s="43">
        <v>63</v>
      </c>
      <c r="K119" s="43">
        <v>63</v>
      </c>
      <c r="L119" s="43">
        <v>63</v>
      </c>
      <c r="M119" s="43">
        <v>63</v>
      </c>
      <c r="N119" s="43">
        <v>63</v>
      </c>
      <c r="O119" s="43">
        <v>65</v>
      </c>
      <c r="P119" s="42"/>
      <c r="Q119" s="42"/>
      <c r="R119" s="42"/>
      <c r="S119" s="42"/>
      <c r="T119" s="42"/>
      <c r="U119" s="42"/>
      <c r="V119" s="42"/>
      <c r="W119" s="42"/>
      <c r="X119" s="42"/>
      <c r="Y119" s="42">
        <f t="shared" si="2"/>
        <v>63.166666666666664</v>
      </c>
      <c r="Z119" s="42" t="s">
        <v>321</v>
      </c>
      <c r="AA119" s="42">
        <v>99.832021922069501</v>
      </c>
      <c r="AB119" s="42" t="s">
        <v>2</v>
      </c>
      <c r="AC119" s="42" t="s">
        <v>321</v>
      </c>
      <c r="AD119" s="39" t="str">
        <f t="shared" si="3"/>
        <v>TO:0000137 (Days to heading) = Normal (Between 75% and 125%)</v>
      </c>
    </row>
    <row r="120" spans="1:30" s="39" customFormat="1" x14ac:dyDescent="0.2">
      <c r="A120" s="42" t="s">
        <v>153</v>
      </c>
      <c r="B120" s="48" t="s">
        <v>706</v>
      </c>
      <c r="C120" s="42" t="s">
        <v>59</v>
      </c>
      <c r="D120" s="43">
        <v>63</v>
      </c>
      <c r="E120" s="43">
        <v>63</v>
      </c>
      <c r="F120" s="43">
        <v>63</v>
      </c>
      <c r="G120" s="43">
        <v>63</v>
      </c>
      <c r="H120" s="43">
        <v>63</v>
      </c>
      <c r="I120" s="43">
        <v>63</v>
      </c>
      <c r="J120" s="43">
        <v>63</v>
      </c>
      <c r="K120" s="43">
        <v>63</v>
      </c>
      <c r="L120" s="43">
        <v>63</v>
      </c>
      <c r="M120" s="43">
        <v>63</v>
      </c>
      <c r="N120" s="43">
        <v>63</v>
      </c>
      <c r="O120" s="43">
        <v>65</v>
      </c>
      <c r="P120" s="42"/>
      <c r="Q120" s="42"/>
      <c r="R120" s="42"/>
      <c r="S120" s="42"/>
      <c r="T120" s="42"/>
      <c r="U120" s="42"/>
      <c r="V120" s="42"/>
      <c r="W120" s="42"/>
      <c r="X120" s="42"/>
      <c r="Y120" s="42">
        <f t="shared" si="2"/>
        <v>63.166666666666664</v>
      </c>
      <c r="Z120" s="42" t="s">
        <v>153</v>
      </c>
      <c r="AA120" s="42">
        <v>99.832021922069501</v>
      </c>
      <c r="AB120" s="42" t="s">
        <v>2</v>
      </c>
      <c r="AC120" s="42" t="s">
        <v>153</v>
      </c>
      <c r="AD120" s="39" t="str">
        <f t="shared" si="3"/>
        <v>TO:0000137 (Days to heading) = Normal (Between 75% and 125%)</v>
      </c>
    </row>
    <row r="121" spans="1:30" s="39" customFormat="1" x14ac:dyDescent="0.2">
      <c r="A121" s="42" t="s">
        <v>72</v>
      </c>
      <c r="B121" s="48" t="s">
        <v>702</v>
      </c>
      <c r="C121" s="42" t="s">
        <v>59</v>
      </c>
      <c r="D121" s="43">
        <v>63</v>
      </c>
      <c r="E121" s="43">
        <v>63</v>
      </c>
      <c r="F121" s="43">
        <v>63</v>
      </c>
      <c r="G121" s="43">
        <v>63</v>
      </c>
      <c r="H121" s="43">
        <v>63</v>
      </c>
      <c r="I121" s="43">
        <v>63</v>
      </c>
      <c r="J121" s="43">
        <v>63</v>
      </c>
      <c r="K121" s="43">
        <v>63</v>
      </c>
      <c r="L121" s="43">
        <v>63</v>
      </c>
      <c r="M121" s="43">
        <v>63</v>
      </c>
      <c r="N121" s="43">
        <v>63</v>
      </c>
      <c r="O121" s="43">
        <v>65</v>
      </c>
      <c r="P121" s="42"/>
      <c r="Q121" s="42"/>
      <c r="R121" s="42"/>
      <c r="S121" s="42"/>
      <c r="T121" s="42"/>
      <c r="U121" s="42"/>
      <c r="V121" s="42"/>
      <c r="W121" s="42"/>
      <c r="X121" s="42"/>
      <c r="Y121" s="42">
        <f t="shared" si="2"/>
        <v>63.166666666666664</v>
      </c>
      <c r="Z121" s="42" t="s">
        <v>72</v>
      </c>
      <c r="AA121" s="42">
        <v>99.832021922069501</v>
      </c>
      <c r="AB121" s="42" t="s">
        <v>2</v>
      </c>
      <c r="AC121" s="42" t="s">
        <v>72</v>
      </c>
      <c r="AD121" s="39" t="str">
        <f t="shared" si="3"/>
        <v>TO:0000137 (Days to heading) = Normal (Between 75% and 125%)</v>
      </c>
    </row>
    <row r="122" spans="1:30" s="39" customFormat="1" x14ac:dyDescent="0.2">
      <c r="A122" s="42" t="s">
        <v>268</v>
      </c>
      <c r="B122" s="46" t="s">
        <v>625</v>
      </c>
      <c r="C122" s="42" t="s">
        <v>19</v>
      </c>
      <c r="D122" s="43">
        <v>50</v>
      </c>
      <c r="E122" s="43">
        <v>50</v>
      </c>
      <c r="F122" s="43">
        <v>50</v>
      </c>
      <c r="G122" s="43">
        <v>50</v>
      </c>
      <c r="H122" s="43">
        <v>50</v>
      </c>
      <c r="I122" s="43">
        <v>50</v>
      </c>
      <c r="J122" s="43">
        <v>50</v>
      </c>
      <c r="K122" s="43">
        <v>50</v>
      </c>
      <c r="L122" s="43">
        <v>51</v>
      </c>
      <c r="M122" s="43">
        <v>56</v>
      </c>
      <c r="N122" s="43">
        <v>56</v>
      </c>
      <c r="O122" s="43">
        <v>56</v>
      </c>
      <c r="P122" s="42"/>
      <c r="Q122" s="42"/>
      <c r="R122" s="42"/>
      <c r="S122" s="42"/>
      <c r="T122" s="42"/>
      <c r="U122" s="42"/>
      <c r="V122" s="42"/>
      <c r="W122" s="42"/>
      <c r="X122" s="42"/>
      <c r="Y122" s="42">
        <f t="shared" si="2"/>
        <v>51.583333333333336</v>
      </c>
      <c r="Z122" s="42" t="s">
        <v>268</v>
      </c>
      <c r="AA122" s="42">
        <v>99.898717264671717</v>
      </c>
      <c r="AB122" s="42" t="s">
        <v>2</v>
      </c>
      <c r="AC122" s="42" t="s">
        <v>268</v>
      </c>
      <c r="AD122" s="39" t="str">
        <f t="shared" si="3"/>
        <v>TO:0000137 (Days to heading) = Normal (Between 75% and 125%)</v>
      </c>
    </row>
    <row r="123" spans="1:30" s="39" customFormat="1" x14ac:dyDescent="0.2">
      <c r="A123" s="42" t="s">
        <v>290</v>
      </c>
      <c r="B123" s="46" t="s">
        <v>673</v>
      </c>
      <c r="C123" s="42" t="s">
        <v>34</v>
      </c>
      <c r="D123" s="43">
        <v>56</v>
      </c>
      <c r="E123" s="43">
        <v>56</v>
      </c>
      <c r="F123" s="43">
        <v>60</v>
      </c>
      <c r="G123" s="43">
        <v>60</v>
      </c>
      <c r="H123" s="43">
        <v>60</v>
      </c>
      <c r="I123" s="43">
        <v>60</v>
      </c>
      <c r="J123" s="43">
        <v>60</v>
      </c>
      <c r="K123" s="43">
        <v>60</v>
      </c>
      <c r="L123" s="43">
        <v>60</v>
      </c>
      <c r="M123" s="43">
        <v>63</v>
      </c>
      <c r="N123" s="43">
        <v>63</v>
      </c>
      <c r="O123" s="43">
        <v>63</v>
      </c>
      <c r="P123" s="42"/>
      <c r="Q123" s="42"/>
      <c r="R123" s="42"/>
      <c r="S123" s="42"/>
      <c r="T123" s="42"/>
      <c r="U123" s="42"/>
      <c r="V123" s="42"/>
      <c r="W123" s="42"/>
      <c r="X123" s="42"/>
      <c r="Y123" s="42">
        <f t="shared" si="2"/>
        <v>60.083333333333336</v>
      </c>
      <c r="Z123" s="42" t="s">
        <v>290</v>
      </c>
      <c r="AA123" s="42">
        <v>99.910956506841202</v>
      </c>
      <c r="AB123" s="42" t="s">
        <v>2</v>
      </c>
      <c r="AC123" s="42" t="s">
        <v>290</v>
      </c>
      <c r="AD123" s="39" t="str">
        <f t="shared" si="3"/>
        <v>TO:0000137 (Days to heading) = Normal (Between 75% and 125%)</v>
      </c>
    </row>
    <row r="124" spans="1:30" s="39" customFormat="1" x14ac:dyDescent="0.2">
      <c r="A124" s="42" t="s">
        <v>293</v>
      </c>
      <c r="B124" s="46" t="s">
        <v>681</v>
      </c>
      <c r="C124" s="42" t="s">
        <v>34</v>
      </c>
      <c r="D124" s="43">
        <v>55</v>
      </c>
      <c r="E124" s="43">
        <v>56</v>
      </c>
      <c r="F124" s="43">
        <v>60</v>
      </c>
      <c r="G124" s="43">
        <v>60</v>
      </c>
      <c r="H124" s="43">
        <v>60</v>
      </c>
      <c r="I124" s="43">
        <v>60</v>
      </c>
      <c r="J124" s="43">
        <v>60</v>
      </c>
      <c r="K124" s="43">
        <v>60</v>
      </c>
      <c r="L124" s="43">
        <v>62</v>
      </c>
      <c r="M124" s="43">
        <v>62</v>
      </c>
      <c r="N124" s="43">
        <v>63</v>
      </c>
      <c r="O124" s="43">
        <v>63</v>
      </c>
      <c r="P124" s="42"/>
      <c r="Q124" s="42"/>
      <c r="R124" s="42"/>
      <c r="S124" s="42"/>
      <c r="T124" s="42"/>
      <c r="U124" s="42"/>
      <c r="V124" s="42"/>
      <c r="W124" s="42"/>
      <c r="X124" s="42"/>
      <c r="Y124" s="42">
        <f t="shared" si="2"/>
        <v>60.083333333333336</v>
      </c>
      <c r="Z124" s="42" t="s">
        <v>293</v>
      </c>
      <c r="AA124" s="42">
        <v>99.910956506841202</v>
      </c>
      <c r="AB124" s="42" t="s">
        <v>2</v>
      </c>
      <c r="AC124" s="42" t="s">
        <v>293</v>
      </c>
      <c r="AD124" s="39" t="str">
        <f t="shared" si="3"/>
        <v>TO:0000137 (Days to heading) = Normal (Between 75% and 125%)</v>
      </c>
    </row>
    <row r="125" spans="1:30" s="39" customFormat="1" x14ac:dyDescent="0.2">
      <c r="A125" s="42" t="s">
        <v>334</v>
      </c>
      <c r="B125" s="48" t="s">
        <v>730</v>
      </c>
      <c r="C125" s="42" t="s">
        <v>162</v>
      </c>
      <c r="D125" s="43">
        <v>63</v>
      </c>
      <c r="E125" s="43">
        <v>63</v>
      </c>
      <c r="F125" s="43">
        <v>63</v>
      </c>
      <c r="G125" s="43">
        <v>63</v>
      </c>
      <c r="H125" s="43">
        <v>63</v>
      </c>
      <c r="I125" s="43">
        <v>63</v>
      </c>
      <c r="J125" s="43">
        <v>64</v>
      </c>
      <c r="K125" s="43">
        <v>64</v>
      </c>
      <c r="L125" s="43">
        <v>64</v>
      </c>
      <c r="M125" s="43">
        <v>65</v>
      </c>
      <c r="N125" s="43">
        <v>65</v>
      </c>
      <c r="O125" s="43">
        <v>65</v>
      </c>
      <c r="P125" s="42"/>
      <c r="Q125" s="42"/>
      <c r="R125" s="42"/>
      <c r="S125" s="42"/>
      <c r="T125" s="42"/>
      <c r="U125" s="42"/>
      <c r="V125" s="42"/>
      <c r="W125" s="42"/>
      <c r="X125" s="42"/>
      <c r="Y125" s="42">
        <f t="shared" si="2"/>
        <v>63.75</v>
      </c>
      <c r="Z125" s="42" t="s">
        <v>334</v>
      </c>
      <c r="AA125" s="42">
        <v>99.912589522528876</v>
      </c>
      <c r="AB125" s="42" t="s">
        <v>2</v>
      </c>
      <c r="AC125" s="42" t="s">
        <v>334</v>
      </c>
      <c r="AD125" s="39" t="str">
        <f t="shared" si="3"/>
        <v>TO:0000137 (Days to heading) = Normal (Between 75% and 125%)</v>
      </c>
    </row>
    <row r="126" spans="1:30" s="39" customFormat="1" x14ac:dyDescent="0.2">
      <c r="A126" s="42" t="s">
        <v>322</v>
      </c>
      <c r="B126" s="48" t="s">
        <v>709</v>
      </c>
      <c r="C126" s="42" t="s">
        <v>59</v>
      </c>
      <c r="D126" s="43">
        <v>63</v>
      </c>
      <c r="E126" s="43">
        <v>63</v>
      </c>
      <c r="F126" s="43">
        <v>63</v>
      </c>
      <c r="G126" s="43">
        <v>63</v>
      </c>
      <c r="H126" s="43">
        <v>63</v>
      </c>
      <c r="I126" s="43">
        <v>63</v>
      </c>
      <c r="J126" s="43">
        <v>63</v>
      </c>
      <c r="K126" s="43">
        <v>63</v>
      </c>
      <c r="L126" s="43">
        <v>65</v>
      </c>
      <c r="M126" s="43"/>
      <c r="N126" s="43"/>
      <c r="O126" s="43"/>
      <c r="P126" s="42"/>
      <c r="Q126" s="42"/>
      <c r="R126" s="42"/>
      <c r="S126" s="42"/>
      <c r="T126" s="42"/>
      <c r="U126" s="42"/>
      <c r="V126" s="42"/>
      <c r="W126" s="42"/>
      <c r="X126" s="42"/>
      <c r="Y126" s="42">
        <f t="shared" si="2"/>
        <v>63.222222222222221</v>
      </c>
      <c r="Z126" s="42" t="s">
        <v>322</v>
      </c>
      <c r="AA126" s="42">
        <v>99.919824931675549</v>
      </c>
      <c r="AB126" s="42" t="s">
        <v>2</v>
      </c>
      <c r="AC126" s="42" t="s">
        <v>322</v>
      </c>
      <c r="AD126" s="39" t="str">
        <f t="shared" si="3"/>
        <v>TO:0000137 (Days to heading) = Normal (Between 75% and 125%)</v>
      </c>
    </row>
    <row r="127" spans="1:30" s="39" customFormat="1" x14ac:dyDescent="0.2">
      <c r="A127" s="42" t="s">
        <v>221</v>
      </c>
      <c r="B127" s="48" t="s">
        <v>561</v>
      </c>
      <c r="C127" s="42" t="s">
        <v>39</v>
      </c>
      <c r="D127" s="43">
        <v>44</v>
      </c>
      <c r="E127" s="43">
        <v>44</v>
      </c>
      <c r="F127" s="43">
        <v>44</v>
      </c>
      <c r="G127" s="43">
        <v>44</v>
      </c>
      <c r="H127" s="43">
        <v>45</v>
      </c>
      <c r="I127" s="43">
        <v>46</v>
      </c>
      <c r="J127" s="43">
        <v>46</v>
      </c>
      <c r="K127" s="43">
        <v>46</v>
      </c>
      <c r="L127" s="43">
        <v>46</v>
      </c>
      <c r="M127" s="43">
        <v>46</v>
      </c>
      <c r="N127" s="43">
        <v>49</v>
      </c>
      <c r="O127" s="43">
        <v>49</v>
      </c>
      <c r="P127" s="42"/>
      <c r="Q127" s="42"/>
      <c r="R127" s="42"/>
      <c r="S127" s="42"/>
      <c r="T127" s="42"/>
      <c r="U127" s="42"/>
      <c r="V127" s="42"/>
      <c r="W127" s="42"/>
      <c r="X127" s="42"/>
      <c r="Y127" s="42">
        <f t="shared" si="2"/>
        <v>45.75</v>
      </c>
      <c r="Z127" s="42" t="s">
        <v>221</v>
      </c>
      <c r="AA127" s="42">
        <v>100.01370447763789</v>
      </c>
      <c r="AB127" s="42" t="s">
        <v>2</v>
      </c>
      <c r="AC127" s="42" t="s">
        <v>221</v>
      </c>
      <c r="AD127" s="39" t="str">
        <f t="shared" si="3"/>
        <v>TO:0000137 (Days to heading) = Normal (Between 75% and 125%)</v>
      </c>
    </row>
    <row r="128" spans="1:30" s="39" customFormat="1" x14ac:dyDescent="0.2">
      <c r="A128" s="42" t="s">
        <v>243</v>
      </c>
      <c r="B128" s="46" t="s">
        <v>591</v>
      </c>
      <c r="C128" s="42" t="s">
        <v>30</v>
      </c>
      <c r="D128" s="43">
        <v>40</v>
      </c>
      <c r="E128" s="43">
        <v>40</v>
      </c>
      <c r="F128" s="43">
        <v>41</v>
      </c>
      <c r="G128" s="43">
        <v>41</v>
      </c>
      <c r="H128" s="43">
        <v>41</v>
      </c>
      <c r="I128" s="43">
        <v>41</v>
      </c>
      <c r="J128" s="43">
        <v>41</v>
      </c>
      <c r="K128" s="43">
        <v>41</v>
      </c>
      <c r="L128" s="43">
        <v>42</v>
      </c>
      <c r="M128" s="43">
        <v>42</v>
      </c>
      <c r="N128" s="43">
        <v>42</v>
      </c>
      <c r="O128" s="43">
        <v>42</v>
      </c>
      <c r="P128" s="42"/>
      <c r="Q128" s="42"/>
      <c r="R128" s="42"/>
      <c r="S128" s="42"/>
      <c r="T128" s="42"/>
      <c r="U128" s="42"/>
      <c r="V128" s="42"/>
      <c r="W128" s="42"/>
      <c r="X128" s="42"/>
      <c r="Y128" s="42">
        <f t="shared" si="2"/>
        <v>41.166666666666664</v>
      </c>
      <c r="Z128" s="42" t="s">
        <v>243</v>
      </c>
      <c r="AA128" s="42">
        <v>100.01889695758982</v>
      </c>
      <c r="AB128" s="42" t="s">
        <v>2</v>
      </c>
      <c r="AC128" s="42" t="s">
        <v>243</v>
      </c>
      <c r="AD128" s="39" t="str">
        <f t="shared" si="3"/>
        <v>TO:0000137 (Days to heading) = Normal (Between 75% and 125%)</v>
      </c>
    </row>
    <row r="129" spans="1:30" s="39" customFormat="1" x14ac:dyDescent="0.2">
      <c r="A129" s="42" t="s">
        <v>244</v>
      </c>
      <c r="B129" s="46" t="s">
        <v>593</v>
      </c>
      <c r="C129" s="42" t="s">
        <v>30</v>
      </c>
      <c r="D129" s="43">
        <v>41</v>
      </c>
      <c r="E129" s="43">
        <v>41</v>
      </c>
      <c r="F129" s="43">
        <v>41</v>
      </c>
      <c r="G129" s="43">
        <v>41</v>
      </c>
      <c r="H129" s="43">
        <v>41</v>
      </c>
      <c r="I129" s="43">
        <v>41</v>
      </c>
      <c r="J129" s="43">
        <v>41</v>
      </c>
      <c r="K129" s="43">
        <v>41</v>
      </c>
      <c r="L129" s="43">
        <v>41</v>
      </c>
      <c r="M129" s="43">
        <v>41</v>
      </c>
      <c r="N129" s="43">
        <v>42</v>
      </c>
      <c r="O129" s="43">
        <v>42</v>
      </c>
      <c r="P129" s="42"/>
      <c r="Q129" s="42"/>
      <c r="R129" s="42"/>
      <c r="S129" s="42"/>
      <c r="T129" s="42"/>
      <c r="U129" s="42"/>
      <c r="V129" s="42"/>
      <c r="W129" s="42"/>
      <c r="X129" s="42"/>
      <c r="Y129" s="42">
        <f t="shared" si="2"/>
        <v>41.166666666666664</v>
      </c>
      <c r="Z129" s="42" t="s">
        <v>244</v>
      </c>
      <c r="AA129" s="42">
        <v>100.01889695758982</v>
      </c>
      <c r="AB129" s="42" t="s">
        <v>2</v>
      </c>
      <c r="AC129" s="42" t="s">
        <v>244</v>
      </c>
      <c r="AD129" s="39" t="str">
        <f t="shared" si="3"/>
        <v>TO:0000137 (Days to heading) = Normal (Between 75% and 125%)</v>
      </c>
    </row>
    <row r="130" spans="1:30" s="39" customFormat="1" x14ac:dyDescent="0.2">
      <c r="A130" s="42" t="s">
        <v>58</v>
      </c>
      <c r="B130" s="48" t="s">
        <v>723</v>
      </c>
      <c r="C130" s="42" t="s">
        <v>59</v>
      </c>
      <c r="D130" s="43">
        <v>63</v>
      </c>
      <c r="E130" s="43">
        <v>63</v>
      </c>
      <c r="F130" s="43">
        <v>63</v>
      </c>
      <c r="G130" s="43">
        <v>63</v>
      </c>
      <c r="H130" s="43">
        <v>63</v>
      </c>
      <c r="I130" s="43">
        <v>63</v>
      </c>
      <c r="J130" s="43">
        <v>65</v>
      </c>
      <c r="K130" s="43"/>
      <c r="L130" s="43"/>
      <c r="M130" s="43"/>
      <c r="N130" s="43"/>
      <c r="O130" s="43"/>
      <c r="P130" s="42"/>
      <c r="Q130" s="42"/>
      <c r="R130" s="42"/>
      <c r="S130" s="42"/>
      <c r="T130" s="42"/>
      <c r="U130" s="42"/>
      <c r="V130" s="42"/>
      <c r="W130" s="42"/>
      <c r="X130" s="42"/>
      <c r="Y130" s="42">
        <f t="shared" ref="Y130:Y193" si="4">AVERAGE(D130:X130)</f>
        <v>63.285714285714285</v>
      </c>
      <c r="Z130" s="42" t="s">
        <v>58</v>
      </c>
      <c r="AA130" s="42">
        <v>100.02017122836817</v>
      </c>
      <c r="AB130" s="42" t="s">
        <v>2</v>
      </c>
      <c r="AC130" s="42" t="s">
        <v>58</v>
      </c>
      <c r="AD130" s="39" t="str">
        <f t="shared" si="3"/>
        <v>TO:0000137 (Days to heading) = Normal (Between 75% and 125%)</v>
      </c>
    </row>
    <row r="131" spans="1:30" s="39" customFormat="1" x14ac:dyDescent="0.2">
      <c r="A131" s="42" t="s">
        <v>339</v>
      </c>
      <c r="B131" s="48" t="s">
        <v>737</v>
      </c>
      <c r="C131" s="42" t="s">
        <v>162</v>
      </c>
      <c r="D131" s="43">
        <v>63</v>
      </c>
      <c r="E131" s="43">
        <v>63</v>
      </c>
      <c r="F131" s="43">
        <v>63</v>
      </c>
      <c r="G131" s="43">
        <v>63</v>
      </c>
      <c r="H131" s="43">
        <v>64</v>
      </c>
      <c r="I131" s="43">
        <v>64</v>
      </c>
      <c r="J131" s="43">
        <v>64</v>
      </c>
      <c r="K131" s="43">
        <v>64</v>
      </c>
      <c r="L131" s="43">
        <v>64</v>
      </c>
      <c r="M131" s="43">
        <v>64</v>
      </c>
      <c r="N131" s="43">
        <v>65</v>
      </c>
      <c r="O131" s="43">
        <v>65</v>
      </c>
      <c r="P131" s="42"/>
      <c r="Q131" s="42"/>
      <c r="R131" s="42"/>
      <c r="S131" s="42"/>
      <c r="T131" s="42"/>
      <c r="U131" s="42"/>
      <c r="V131" s="42"/>
      <c r="W131" s="42"/>
      <c r="X131" s="42"/>
      <c r="Y131" s="42">
        <f t="shared" si="4"/>
        <v>63.833333333333336</v>
      </c>
      <c r="Z131" s="42" t="s">
        <v>339</v>
      </c>
      <c r="AA131" s="42">
        <v>100.0431942147152</v>
      </c>
      <c r="AB131" s="42" t="s">
        <v>2</v>
      </c>
      <c r="AC131" s="42" t="s">
        <v>339</v>
      </c>
      <c r="AD131" s="39" t="str">
        <f t="shared" ref="AD131:AD194" si="5">CONCATENATE("TO:0000137 (Days to heading) = ", AB131, " (Between 75% and 125%)")</f>
        <v>TO:0000137 (Days to heading) = Normal (Between 75% and 125%)</v>
      </c>
    </row>
    <row r="132" spans="1:30" s="39" customFormat="1" x14ac:dyDescent="0.2">
      <c r="A132" s="42" t="s">
        <v>150</v>
      </c>
      <c r="B132" s="48" t="s">
        <v>707</v>
      </c>
      <c r="C132" s="42" t="s">
        <v>59</v>
      </c>
      <c r="D132" s="43">
        <v>63</v>
      </c>
      <c r="E132" s="43">
        <v>63</v>
      </c>
      <c r="F132" s="43">
        <v>63</v>
      </c>
      <c r="G132" s="43">
        <v>63</v>
      </c>
      <c r="H132" s="43">
        <v>63</v>
      </c>
      <c r="I132" s="43">
        <v>63</v>
      </c>
      <c r="J132" s="43">
        <v>63</v>
      </c>
      <c r="K132" s="43">
        <v>63</v>
      </c>
      <c r="L132" s="43">
        <v>63</v>
      </c>
      <c r="M132" s="43">
        <v>63</v>
      </c>
      <c r="N132" s="43">
        <v>65</v>
      </c>
      <c r="O132" s="43">
        <v>65</v>
      </c>
      <c r="P132" s="42"/>
      <c r="Q132" s="42"/>
      <c r="R132" s="42"/>
      <c r="S132" s="42"/>
      <c r="T132" s="42"/>
      <c r="U132" s="42"/>
      <c r="V132" s="42"/>
      <c r="W132" s="42"/>
      <c r="X132" s="42"/>
      <c r="Y132" s="42">
        <f t="shared" si="4"/>
        <v>63.333333333333336</v>
      </c>
      <c r="Z132" s="42" t="s">
        <v>150</v>
      </c>
      <c r="AA132" s="42">
        <v>100.09543095088765</v>
      </c>
      <c r="AB132" s="42" t="s">
        <v>2</v>
      </c>
      <c r="AC132" s="42" t="s">
        <v>150</v>
      </c>
      <c r="AD132" s="39" t="str">
        <f t="shared" si="5"/>
        <v>TO:0000137 (Days to heading) = Normal (Between 75% and 125%)</v>
      </c>
    </row>
    <row r="133" spans="1:30" s="39" customFormat="1" x14ac:dyDescent="0.2">
      <c r="A133" s="42" t="s">
        <v>158</v>
      </c>
      <c r="B133" s="48" t="s">
        <v>707</v>
      </c>
      <c r="C133" s="42" t="s">
        <v>59</v>
      </c>
      <c r="D133" s="43">
        <v>63</v>
      </c>
      <c r="E133" s="43">
        <v>63</v>
      </c>
      <c r="F133" s="43">
        <v>63</v>
      </c>
      <c r="G133" s="43">
        <v>63</v>
      </c>
      <c r="H133" s="43">
        <v>63</v>
      </c>
      <c r="I133" s="43">
        <v>63</v>
      </c>
      <c r="J133" s="43">
        <v>63</v>
      </c>
      <c r="K133" s="43">
        <v>63</v>
      </c>
      <c r="L133" s="43">
        <v>63</v>
      </c>
      <c r="M133" s="43">
        <v>63</v>
      </c>
      <c r="N133" s="43">
        <v>65</v>
      </c>
      <c r="O133" s="43">
        <v>65</v>
      </c>
      <c r="P133" s="42"/>
      <c r="Q133" s="42"/>
      <c r="R133" s="42"/>
      <c r="S133" s="42"/>
      <c r="T133" s="42"/>
      <c r="U133" s="42"/>
      <c r="V133" s="42"/>
      <c r="W133" s="42"/>
      <c r="X133" s="42"/>
      <c r="Y133" s="42">
        <f t="shared" si="4"/>
        <v>63.333333333333336</v>
      </c>
      <c r="Z133" s="42" t="s">
        <v>158</v>
      </c>
      <c r="AA133" s="42">
        <v>100.09543095088765</v>
      </c>
      <c r="AB133" s="42" t="s">
        <v>2</v>
      </c>
      <c r="AC133" s="42" t="s">
        <v>158</v>
      </c>
      <c r="AD133" s="39" t="str">
        <f t="shared" si="5"/>
        <v>TO:0000137 (Days to heading) = Normal (Between 75% and 125%)</v>
      </c>
    </row>
    <row r="134" spans="1:30" s="39" customFormat="1" x14ac:dyDescent="0.2">
      <c r="A134" s="42" t="s">
        <v>160</v>
      </c>
      <c r="B134" s="48" t="s">
        <v>707</v>
      </c>
      <c r="C134" s="42" t="s">
        <v>59</v>
      </c>
      <c r="D134" s="43">
        <v>63</v>
      </c>
      <c r="E134" s="43">
        <v>63</v>
      </c>
      <c r="F134" s="43">
        <v>63</v>
      </c>
      <c r="G134" s="43">
        <v>63</v>
      </c>
      <c r="H134" s="43">
        <v>63</v>
      </c>
      <c r="I134" s="43">
        <v>63</v>
      </c>
      <c r="J134" s="43">
        <v>63</v>
      </c>
      <c r="K134" s="43">
        <v>63</v>
      </c>
      <c r="L134" s="43">
        <v>63</v>
      </c>
      <c r="M134" s="43">
        <v>63</v>
      </c>
      <c r="N134" s="43">
        <v>65</v>
      </c>
      <c r="O134" s="43">
        <v>65</v>
      </c>
      <c r="P134" s="42"/>
      <c r="Q134" s="42"/>
      <c r="R134" s="42"/>
      <c r="S134" s="42"/>
      <c r="T134" s="42"/>
      <c r="U134" s="42"/>
      <c r="V134" s="42"/>
      <c r="W134" s="42"/>
      <c r="X134" s="42"/>
      <c r="Y134" s="42">
        <f t="shared" si="4"/>
        <v>63.333333333333336</v>
      </c>
      <c r="Z134" s="42" t="s">
        <v>160</v>
      </c>
      <c r="AA134" s="42">
        <v>100.09543095088765</v>
      </c>
      <c r="AB134" s="42" t="s">
        <v>2</v>
      </c>
      <c r="AC134" s="42" t="s">
        <v>160</v>
      </c>
      <c r="AD134" s="39" t="str">
        <f t="shared" si="5"/>
        <v>TO:0000137 (Days to heading) = Normal (Between 75% and 125%)</v>
      </c>
    </row>
    <row r="135" spans="1:30" s="39" customFormat="1" x14ac:dyDescent="0.2">
      <c r="A135" s="42" t="s">
        <v>122</v>
      </c>
      <c r="B135" s="46" t="s">
        <v>590</v>
      </c>
      <c r="C135" s="42" t="s">
        <v>30</v>
      </c>
      <c r="D135" s="43">
        <v>40</v>
      </c>
      <c r="E135" s="43">
        <v>41</v>
      </c>
      <c r="F135" s="43">
        <v>41</v>
      </c>
      <c r="G135" s="43">
        <v>41</v>
      </c>
      <c r="H135" s="43">
        <v>41</v>
      </c>
      <c r="I135" s="43">
        <v>41</v>
      </c>
      <c r="J135" s="43">
        <v>42</v>
      </c>
      <c r="K135" s="43">
        <v>42</v>
      </c>
      <c r="L135" s="43">
        <v>42</v>
      </c>
      <c r="M135" s="43"/>
      <c r="N135" s="43"/>
      <c r="O135" s="43"/>
      <c r="P135" s="42"/>
      <c r="Q135" s="42"/>
      <c r="R135" s="42"/>
      <c r="S135" s="42"/>
      <c r="T135" s="42"/>
      <c r="U135" s="42"/>
      <c r="V135" s="42"/>
      <c r="W135" s="42"/>
      <c r="X135" s="42"/>
      <c r="Y135" s="42">
        <f t="shared" si="4"/>
        <v>41.222222222222221</v>
      </c>
      <c r="Z135" s="42" t="s">
        <v>122</v>
      </c>
      <c r="AA135" s="42">
        <v>100.15387522608859</v>
      </c>
      <c r="AB135" s="42" t="s">
        <v>2</v>
      </c>
      <c r="AC135" s="42" t="s">
        <v>122</v>
      </c>
      <c r="AD135" s="39" t="str">
        <f t="shared" si="5"/>
        <v>TO:0000137 (Days to heading) = Normal (Between 75% and 125%)</v>
      </c>
    </row>
    <row r="136" spans="1:30" s="39" customFormat="1" x14ac:dyDescent="0.2">
      <c r="A136" s="42" t="s">
        <v>106</v>
      </c>
      <c r="B136" s="46" t="s">
        <v>675</v>
      </c>
      <c r="C136" s="42" t="s">
        <v>34</v>
      </c>
      <c r="D136" s="43">
        <v>56</v>
      </c>
      <c r="E136" s="43">
        <v>56</v>
      </c>
      <c r="F136" s="43">
        <v>56</v>
      </c>
      <c r="G136" s="43">
        <v>60</v>
      </c>
      <c r="H136" s="43">
        <v>60</v>
      </c>
      <c r="I136" s="43">
        <v>60</v>
      </c>
      <c r="J136" s="43">
        <v>60</v>
      </c>
      <c r="K136" s="43">
        <v>60</v>
      </c>
      <c r="L136" s="43">
        <v>60</v>
      </c>
      <c r="M136" s="43">
        <v>64</v>
      </c>
      <c r="N136" s="43">
        <v>64</v>
      </c>
      <c r="O136" s="43">
        <v>67</v>
      </c>
      <c r="P136" s="42"/>
      <c r="Q136" s="42"/>
      <c r="R136" s="42"/>
      <c r="S136" s="42"/>
      <c r="T136" s="42"/>
      <c r="U136" s="42"/>
      <c r="V136" s="42"/>
      <c r="W136" s="42"/>
      <c r="X136" s="42"/>
      <c r="Y136" s="42">
        <f t="shared" si="4"/>
        <v>60.25</v>
      </c>
      <c r="Z136" s="42" t="s">
        <v>106</v>
      </c>
      <c r="AA136" s="42">
        <v>100.18810201726239</v>
      </c>
      <c r="AB136" s="42" t="s">
        <v>2</v>
      </c>
      <c r="AC136" s="42" t="s">
        <v>106</v>
      </c>
      <c r="AD136" s="39" t="str">
        <f t="shared" si="5"/>
        <v>TO:0000137 (Days to heading) = Normal (Between 75% and 125%)</v>
      </c>
    </row>
    <row r="137" spans="1:30" s="39" customFormat="1" x14ac:dyDescent="0.2">
      <c r="A137" s="42" t="s">
        <v>248</v>
      </c>
      <c r="B137" s="46" t="s">
        <v>599</v>
      </c>
      <c r="C137" s="42" t="s">
        <v>30</v>
      </c>
      <c r="D137" s="43">
        <v>40</v>
      </c>
      <c r="E137" s="43">
        <v>40</v>
      </c>
      <c r="F137" s="43">
        <v>40</v>
      </c>
      <c r="G137" s="43">
        <v>41</v>
      </c>
      <c r="H137" s="43">
        <v>41</v>
      </c>
      <c r="I137" s="43">
        <v>41</v>
      </c>
      <c r="J137" s="43">
        <v>42</v>
      </c>
      <c r="K137" s="43">
        <v>42</v>
      </c>
      <c r="L137" s="43">
        <v>42</v>
      </c>
      <c r="M137" s="43">
        <v>42</v>
      </c>
      <c r="N137" s="43">
        <v>42</v>
      </c>
      <c r="O137" s="43">
        <v>42</v>
      </c>
      <c r="P137" s="42"/>
      <c r="Q137" s="42"/>
      <c r="R137" s="42"/>
      <c r="S137" s="42"/>
      <c r="T137" s="42"/>
      <c r="U137" s="42"/>
      <c r="V137" s="42"/>
      <c r="W137" s="42"/>
      <c r="X137" s="42"/>
      <c r="Y137" s="42">
        <f t="shared" si="4"/>
        <v>41.25</v>
      </c>
      <c r="Z137" s="42" t="s">
        <v>248</v>
      </c>
      <c r="AA137" s="42">
        <v>100.22136436033799</v>
      </c>
      <c r="AB137" s="42" t="s">
        <v>2</v>
      </c>
      <c r="AC137" s="42" t="s">
        <v>248</v>
      </c>
      <c r="AD137" s="39" t="str">
        <f t="shared" si="5"/>
        <v>TO:0000137 (Days to heading) = Normal (Between 75% and 125%)</v>
      </c>
    </row>
    <row r="138" spans="1:30" s="39" customFormat="1" x14ac:dyDescent="0.2">
      <c r="A138" s="42" t="s">
        <v>126</v>
      </c>
      <c r="B138" s="46" t="s">
        <v>599</v>
      </c>
      <c r="C138" s="42" t="s">
        <v>30</v>
      </c>
      <c r="D138" s="43">
        <v>40</v>
      </c>
      <c r="E138" s="43">
        <v>40</v>
      </c>
      <c r="F138" s="43">
        <v>40</v>
      </c>
      <c r="G138" s="43">
        <v>41</v>
      </c>
      <c r="H138" s="43">
        <v>41</v>
      </c>
      <c r="I138" s="43">
        <v>41</v>
      </c>
      <c r="J138" s="43">
        <v>42</v>
      </c>
      <c r="K138" s="43">
        <v>42</v>
      </c>
      <c r="L138" s="43">
        <v>42</v>
      </c>
      <c r="M138" s="43">
        <v>42</v>
      </c>
      <c r="N138" s="43">
        <v>42</v>
      </c>
      <c r="O138" s="43">
        <v>42</v>
      </c>
      <c r="P138" s="42"/>
      <c r="Q138" s="42"/>
      <c r="R138" s="42"/>
      <c r="S138" s="42"/>
      <c r="T138" s="42"/>
      <c r="U138" s="42"/>
      <c r="V138" s="42"/>
      <c r="W138" s="42"/>
      <c r="X138" s="42"/>
      <c r="Y138" s="42">
        <f t="shared" si="4"/>
        <v>41.25</v>
      </c>
      <c r="Z138" s="42" t="s">
        <v>126</v>
      </c>
      <c r="AA138" s="42">
        <v>100.22136436033799</v>
      </c>
      <c r="AB138" s="42" t="s">
        <v>2</v>
      </c>
      <c r="AC138" s="42" t="s">
        <v>126</v>
      </c>
      <c r="AD138" s="39" t="str">
        <f t="shared" si="5"/>
        <v>TO:0000137 (Days to heading) = Normal (Between 75% and 125%)</v>
      </c>
    </row>
    <row r="139" spans="1:30" s="39" customFormat="1" x14ac:dyDescent="0.2">
      <c r="A139" s="42" t="s">
        <v>99</v>
      </c>
      <c r="B139" s="46" t="s">
        <v>599</v>
      </c>
      <c r="C139" s="42" t="s">
        <v>30</v>
      </c>
      <c r="D139" s="43">
        <v>40</v>
      </c>
      <c r="E139" s="43">
        <v>40</v>
      </c>
      <c r="F139" s="43">
        <v>40</v>
      </c>
      <c r="G139" s="43">
        <v>41</v>
      </c>
      <c r="H139" s="43">
        <v>41</v>
      </c>
      <c r="I139" s="43">
        <v>41</v>
      </c>
      <c r="J139" s="43">
        <v>42</v>
      </c>
      <c r="K139" s="43">
        <v>42</v>
      </c>
      <c r="L139" s="43">
        <v>42</v>
      </c>
      <c r="M139" s="43">
        <v>42</v>
      </c>
      <c r="N139" s="43">
        <v>42</v>
      </c>
      <c r="O139" s="43">
        <v>42</v>
      </c>
      <c r="P139" s="42"/>
      <c r="Q139" s="42"/>
      <c r="R139" s="42"/>
      <c r="S139" s="42"/>
      <c r="T139" s="42"/>
      <c r="U139" s="42"/>
      <c r="V139" s="42"/>
      <c r="W139" s="42"/>
      <c r="X139" s="42"/>
      <c r="Y139" s="42">
        <f t="shared" si="4"/>
        <v>41.25</v>
      </c>
      <c r="Z139" s="42" t="s">
        <v>99</v>
      </c>
      <c r="AA139" s="42">
        <v>100.22136436033799</v>
      </c>
      <c r="AB139" s="42" t="s">
        <v>2</v>
      </c>
      <c r="AC139" s="42" t="s">
        <v>99</v>
      </c>
      <c r="AD139" s="39" t="str">
        <f t="shared" si="5"/>
        <v>TO:0000137 (Days to heading) = Normal (Between 75% and 125%)</v>
      </c>
    </row>
    <row r="140" spans="1:30" s="39" customFormat="1" x14ac:dyDescent="0.2">
      <c r="A140" s="42" t="s">
        <v>100</v>
      </c>
      <c r="B140" s="46" t="s">
        <v>622</v>
      </c>
      <c r="C140" s="42" t="s">
        <v>19</v>
      </c>
      <c r="D140" s="43">
        <v>50</v>
      </c>
      <c r="E140" s="43">
        <v>50</v>
      </c>
      <c r="F140" s="43">
        <v>50</v>
      </c>
      <c r="G140" s="43">
        <v>50</v>
      </c>
      <c r="H140" s="43">
        <v>50</v>
      </c>
      <c r="I140" s="43">
        <v>50</v>
      </c>
      <c r="J140" s="43">
        <v>53</v>
      </c>
      <c r="K140" s="43">
        <v>53</v>
      </c>
      <c r="L140" s="43">
        <v>53</v>
      </c>
      <c r="M140" s="43">
        <v>53</v>
      </c>
      <c r="N140" s="43">
        <v>53</v>
      </c>
      <c r="O140" s="43">
        <v>56</v>
      </c>
      <c r="P140" s="42"/>
      <c r="Q140" s="42"/>
      <c r="R140" s="42"/>
      <c r="S140" s="42"/>
      <c r="T140" s="42"/>
      <c r="U140" s="42"/>
      <c r="V140" s="42"/>
      <c r="W140" s="42"/>
      <c r="X140" s="42"/>
      <c r="Y140" s="42">
        <f t="shared" si="4"/>
        <v>51.75</v>
      </c>
      <c r="Z140" s="42" t="s">
        <v>100</v>
      </c>
      <c r="AA140" s="42">
        <v>100.22149179541378</v>
      </c>
      <c r="AB140" s="42" t="s">
        <v>2</v>
      </c>
      <c r="AC140" s="42" t="s">
        <v>100</v>
      </c>
      <c r="AD140" s="39" t="str">
        <f t="shared" si="5"/>
        <v>TO:0000137 (Days to heading) = Normal (Between 75% and 125%)</v>
      </c>
    </row>
    <row r="141" spans="1:30" s="39" customFormat="1" x14ac:dyDescent="0.2">
      <c r="A141" s="42" t="s">
        <v>328</v>
      </c>
      <c r="B141" s="48" t="s">
        <v>718</v>
      </c>
      <c r="C141" s="42" t="s">
        <v>59</v>
      </c>
      <c r="D141" s="43">
        <v>63</v>
      </c>
      <c r="E141" s="43">
        <v>63</v>
      </c>
      <c r="F141" s="43">
        <v>63</v>
      </c>
      <c r="G141" s="43">
        <v>63</v>
      </c>
      <c r="H141" s="43">
        <v>63</v>
      </c>
      <c r="I141" s="43">
        <v>63</v>
      </c>
      <c r="J141" s="43">
        <v>63</v>
      </c>
      <c r="K141" s="43">
        <v>63</v>
      </c>
      <c r="L141" s="43">
        <v>63</v>
      </c>
      <c r="M141" s="43">
        <v>63</v>
      </c>
      <c r="N141" s="43">
        <v>65</v>
      </c>
      <c r="O141" s="43">
        <v>65</v>
      </c>
      <c r="P141" s="43">
        <v>65</v>
      </c>
      <c r="Q141" s="42"/>
      <c r="R141" s="42"/>
      <c r="S141" s="42"/>
      <c r="T141" s="42"/>
      <c r="U141" s="42"/>
      <c r="V141" s="42"/>
      <c r="W141" s="42"/>
      <c r="X141" s="42"/>
      <c r="Y141" s="42">
        <f t="shared" si="4"/>
        <v>63.46153846153846</v>
      </c>
      <c r="Z141" s="42" t="s">
        <v>328</v>
      </c>
      <c r="AA141" s="42">
        <v>100.29805328074772</v>
      </c>
      <c r="AB141" s="42" t="s">
        <v>2</v>
      </c>
      <c r="AC141" s="42" t="s">
        <v>328</v>
      </c>
      <c r="AD141" s="39" t="str">
        <f t="shared" si="5"/>
        <v>TO:0000137 (Days to heading) = Normal (Between 75% and 125%)</v>
      </c>
    </row>
    <row r="142" spans="1:30" s="39" customFormat="1" x14ac:dyDescent="0.2">
      <c r="A142" s="42" t="s">
        <v>346</v>
      </c>
      <c r="B142" s="48" t="s">
        <v>747</v>
      </c>
      <c r="C142" s="42" t="s">
        <v>162</v>
      </c>
      <c r="D142" s="43">
        <v>63</v>
      </c>
      <c r="E142" s="43">
        <v>63</v>
      </c>
      <c r="F142" s="43">
        <v>63</v>
      </c>
      <c r="G142" s="43">
        <v>63</v>
      </c>
      <c r="H142" s="43">
        <v>63</v>
      </c>
      <c r="I142" s="43">
        <v>63</v>
      </c>
      <c r="J142" s="43">
        <v>63</v>
      </c>
      <c r="K142" s="43">
        <v>63</v>
      </c>
      <c r="L142" s="43">
        <v>66</v>
      </c>
      <c r="M142" s="43">
        <v>66</v>
      </c>
      <c r="N142" s="43">
        <v>66</v>
      </c>
      <c r="O142" s="43">
        <v>66</v>
      </c>
      <c r="P142" s="42"/>
      <c r="Q142" s="42"/>
      <c r="R142" s="42"/>
      <c r="S142" s="42"/>
      <c r="T142" s="42"/>
      <c r="U142" s="42"/>
      <c r="V142" s="42"/>
      <c r="W142" s="42"/>
      <c r="X142" s="42"/>
      <c r="Y142" s="42">
        <f t="shared" si="4"/>
        <v>64</v>
      </c>
      <c r="Z142" s="42" t="s">
        <v>346</v>
      </c>
      <c r="AA142" s="42">
        <v>100.30440359908781</v>
      </c>
      <c r="AB142" s="42" t="s">
        <v>2</v>
      </c>
      <c r="AC142" s="42" t="s">
        <v>346</v>
      </c>
      <c r="AD142" s="39" t="str">
        <f t="shared" si="5"/>
        <v>TO:0000137 (Days to heading) = Normal (Between 75% and 125%)</v>
      </c>
    </row>
    <row r="143" spans="1:30" s="39" customFormat="1" x14ac:dyDescent="0.2">
      <c r="A143" s="42" t="s">
        <v>545</v>
      </c>
      <c r="B143" s="48" t="s">
        <v>759</v>
      </c>
      <c r="C143" s="42" t="s">
        <v>162</v>
      </c>
      <c r="D143" s="43">
        <v>64</v>
      </c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2"/>
      <c r="Q143" s="42"/>
      <c r="R143" s="42"/>
      <c r="S143" s="42"/>
      <c r="T143" s="42"/>
      <c r="U143" s="42"/>
      <c r="V143" s="42"/>
      <c r="W143" s="42"/>
      <c r="X143" s="42"/>
      <c r="Y143" s="42">
        <f t="shared" si="4"/>
        <v>64</v>
      </c>
      <c r="Z143" s="42" t="s">
        <v>545</v>
      </c>
      <c r="AA143" s="42">
        <v>100.30440359908781</v>
      </c>
      <c r="AB143" s="42" t="s">
        <v>2</v>
      </c>
      <c r="AC143" s="42" t="s">
        <v>545</v>
      </c>
      <c r="AD143" s="39" t="str">
        <f t="shared" si="5"/>
        <v>TO:0000137 (Days to heading) = Normal (Between 75% and 125%)</v>
      </c>
    </row>
    <row r="144" spans="1:30" s="39" customFormat="1" x14ac:dyDescent="0.2">
      <c r="A144" s="42" t="s">
        <v>90</v>
      </c>
      <c r="B144" s="48" t="s">
        <v>708</v>
      </c>
      <c r="C144" s="42" t="s">
        <v>59</v>
      </c>
      <c r="D144" s="43">
        <v>63</v>
      </c>
      <c r="E144" s="43">
        <v>63</v>
      </c>
      <c r="F144" s="43">
        <v>63</v>
      </c>
      <c r="G144" s="43">
        <v>63</v>
      </c>
      <c r="H144" s="43">
        <v>63</v>
      </c>
      <c r="I144" s="43">
        <v>63</v>
      </c>
      <c r="J144" s="43">
        <v>63</v>
      </c>
      <c r="K144" s="43">
        <v>63</v>
      </c>
      <c r="L144" s="43">
        <v>63</v>
      </c>
      <c r="M144" s="43">
        <v>65</v>
      </c>
      <c r="N144" s="43">
        <v>65</v>
      </c>
      <c r="O144" s="43">
        <v>65</v>
      </c>
      <c r="P144" s="42"/>
      <c r="Q144" s="42"/>
      <c r="R144" s="42"/>
      <c r="S144" s="42"/>
      <c r="T144" s="42"/>
      <c r="U144" s="42"/>
      <c r="V144" s="42"/>
      <c r="W144" s="42"/>
      <c r="X144" s="42"/>
      <c r="Y144" s="42">
        <f t="shared" si="4"/>
        <v>63.5</v>
      </c>
      <c r="Z144" s="42" t="s">
        <v>90</v>
      </c>
      <c r="AA144" s="42">
        <v>100.35883997970576</v>
      </c>
      <c r="AB144" s="42" t="s">
        <v>2</v>
      </c>
      <c r="AC144" s="42" t="s">
        <v>90</v>
      </c>
      <c r="AD144" s="39" t="str">
        <f t="shared" si="5"/>
        <v>TO:0000137 (Days to heading) = Normal (Between 75% and 125%)</v>
      </c>
    </row>
    <row r="145" spans="1:30" s="39" customFormat="1" x14ac:dyDescent="0.2">
      <c r="A145" s="42" t="s">
        <v>152</v>
      </c>
      <c r="B145" s="48" t="s">
        <v>708</v>
      </c>
      <c r="C145" s="42" t="s">
        <v>59</v>
      </c>
      <c r="D145" s="43">
        <v>63</v>
      </c>
      <c r="E145" s="43">
        <v>63</v>
      </c>
      <c r="F145" s="43">
        <v>63</v>
      </c>
      <c r="G145" s="43">
        <v>63</v>
      </c>
      <c r="H145" s="43">
        <v>63</v>
      </c>
      <c r="I145" s="43">
        <v>63</v>
      </c>
      <c r="J145" s="43">
        <v>63</v>
      </c>
      <c r="K145" s="43">
        <v>63</v>
      </c>
      <c r="L145" s="43">
        <v>63</v>
      </c>
      <c r="M145" s="43">
        <v>65</v>
      </c>
      <c r="N145" s="43">
        <v>65</v>
      </c>
      <c r="O145" s="43">
        <v>65</v>
      </c>
      <c r="P145" s="42"/>
      <c r="Q145" s="42"/>
      <c r="R145" s="42"/>
      <c r="S145" s="42"/>
      <c r="T145" s="42"/>
      <c r="U145" s="42"/>
      <c r="V145" s="42"/>
      <c r="W145" s="42"/>
      <c r="X145" s="42"/>
      <c r="Y145" s="42">
        <f t="shared" si="4"/>
        <v>63.5</v>
      </c>
      <c r="Z145" s="42" t="s">
        <v>152</v>
      </c>
      <c r="AA145" s="42">
        <v>100.35883997970576</v>
      </c>
      <c r="AB145" s="42" t="s">
        <v>2</v>
      </c>
      <c r="AC145" s="42" t="s">
        <v>152</v>
      </c>
      <c r="AD145" s="39" t="str">
        <f t="shared" si="5"/>
        <v>TO:0000137 (Days to heading) = Normal (Between 75% and 125%)</v>
      </c>
    </row>
    <row r="146" spans="1:30" s="39" customFormat="1" x14ac:dyDescent="0.2">
      <c r="A146" s="42" t="s">
        <v>91</v>
      </c>
      <c r="B146" s="48" t="s">
        <v>708</v>
      </c>
      <c r="C146" s="42" t="s">
        <v>59</v>
      </c>
      <c r="D146" s="43">
        <v>63</v>
      </c>
      <c r="E146" s="43">
        <v>63</v>
      </c>
      <c r="F146" s="43">
        <v>63</v>
      </c>
      <c r="G146" s="43">
        <v>63</v>
      </c>
      <c r="H146" s="43">
        <v>63</v>
      </c>
      <c r="I146" s="43">
        <v>63</v>
      </c>
      <c r="J146" s="43">
        <v>63</v>
      </c>
      <c r="K146" s="43">
        <v>63</v>
      </c>
      <c r="L146" s="43">
        <v>63</v>
      </c>
      <c r="M146" s="43">
        <v>65</v>
      </c>
      <c r="N146" s="43">
        <v>65</v>
      </c>
      <c r="O146" s="43">
        <v>65</v>
      </c>
      <c r="P146" s="42"/>
      <c r="Q146" s="42"/>
      <c r="R146" s="42"/>
      <c r="S146" s="42"/>
      <c r="T146" s="42"/>
      <c r="U146" s="42"/>
      <c r="V146" s="42"/>
      <c r="W146" s="42"/>
      <c r="X146" s="42"/>
      <c r="Y146" s="42">
        <f t="shared" si="4"/>
        <v>63.5</v>
      </c>
      <c r="Z146" s="42" t="s">
        <v>91</v>
      </c>
      <c r="AA146" s="42">
        <v>100.35883997970576</v>
      </c>
      <c r="AB146" s="42" t="s">
        <v>2</v>
      </c>
      <c r="AC146" s="42" t="s">
        <v>91</v>
      </c>
      <c r="AD146" s="39" t="str">
        <f t="shared" si="5"/>
        <v>TO:0000137 (Days to heading) = Normal (Between 75% and 125%)</v>
      </c>
    </row>
    <row r="147" spans="1:30" s="39" customFormat="1" x14ac:dyDescent="0.2">
      <c r="A147" s="42" t="s">
        <v>154</v>
      </c>
      <c r="B147" s="48" t="s">
        <v>720</v>
      </c>
      <c r="C147" s="42" t="s">
        <v>59</v>
      </c>
      <c r="D147" s="43">
        <v>58</v>
      </c>
      <c r="E147" s="43">
        <v>63</v>
      </c>
      <c r="F147" s="43">
        <v>63</v>
      </c>
      <c r="G147" s="43">
        <v>63</v>
      </c>
      <c r="H147" s="43">
        <v>63</v>
      </c>
      <c r="I147" s="43">
        <v>63</v>
      </c>
      <c r="J147" s="43">
        <v>63</v>
      </c>
      <c r="K147" s="43">
        <v>65</v>
      </c>
      <c r="L147" s="43">
        <v>65</v>
      </c>
      <c r="M147" s="43">
        <v>65</v>
      </c>
      <c r="N147" s="43">
        <v>65</v>
      </c>
      <c r="O147" s="43">
        <v>65</v>
      </c>
      <c r="P147" s="43">
        <v>65</v>
      </c>
      <c r="Q147" s="42"/>
      <c r="R147" s="42"/>
      <c r="S147" s="42"/>
      <c r="T147" s="42"/>
      <c r="U147" s="42"/>
      <c r="V147" s="42"/>
      <c r="W147" s="42"/>
      <c r="X147" s="42"/>
      <c r="Y147" s="42">
        <f t="shared" si="4"/>
        <v>63.53846153846154</v>
      </c>
      <c r="Z147" s="42" t="s">
        <v>154</v>
      </c>
      <c r="AA147" s="42">
        <v>100.4196266786638</v>
      </c>
      <c r="AB147" s="42" t="s">
        <v>2</v>
      </c>
      <c r="AC147" s="42" t="s">
        <v>154</v>
      </c>
      <c r="AD147" s="39" t="str">
        <f t="shared" si="5"/>
        <v>TO:0000137 (Days to heading) = Normal (Between 75% and 125%)</v>
      </c>
    </row>
    <row r="148" spans="1:30" s="39" customFormat="1" x14ac:dyDescent="0.2">
      <c r="A148" s="42" t="s">
        <v>254</v>
      </c>
      <c r="B148" s="46" t="s">
        <v>606</v>
      </c>
      <c r="C148" s="42" t="s">
        <v>30</v>
      </c>
      <c r="D148" s="43">
        <v>41</v>
      </c>
      <c r="E148" s="43">
        <v>41</v>
      </c>
      <c r="F148" s="43">
        <v>41</v>
      </c>
      <c r="G148" s="43">
        <v>41</v>
      </c>
      <c r="H148" s="43">
        <v>41</v>
      </c>
      <c r="I148" s="43">
        <v>41</v>
      </c>
      <c r="J148" s="43">
        <v>41</v>
      </c>
      <c r="K148" s="43">
        <v>41</v>
      </c>
      <c r="L148" s="43">
        <v>42</v>
      </c>
      <c r="M148" s="43">
        <v>42</v>
      </c>
      <c r="N148" s="43">
        <v>42</v>
      </c>
      <c r="O148" s="43">
        <v>42</v>
      </c>
      <c r="P148" s="42"/>
      <c r="Q148" s="42"/>
      <c r="R148" s="42"/>
      <c r="S148" s="42"/>
      <c r="T148" s="42"/>
      <c r="U148" s="42"/>
      <c r="V148" s="42"/>
      <c r="W148" s="42"/>
      <c r="X148" s="42"/>
      <c r="Y148" s="42">
        <f t="shared" si="4"/>
        <v>41.333333333333336</v>
      </c>
      <c r="Z148" s="42" t="s">
        <v>254</v>
      </c>
      <c r="AA148" s="42">
        <v>100.42383176308616</v>
      </c>
      <c r="AB148" s="42" t="s">
        <v>2</v>
      </c>
      <c r="AC148" s="42" t="s">
        <v>254</v>
      </c>
      <c r="AD148" s="39" t="str">
        <f t="shared" si="5"/>
        <v>TO:0000137 (Days to heading) = Normal (Between 75% and 125%)</v>
      </c>
    </row>
    <row r="149" spans="1:30" s="39" customFormat="1" x14ac:dyDescent="0.2">
      <c r="A149" s="42" t="s">
        <v>320</v>
      </c>
      <c r="B149" s="48" t="s">
        <v>704</v>
      </c>
      <c r="C149" s="42" t="s">
        <v>59</v>
      </c>
      <c r="D149" s="43">
        <v>63</v>
      </c>
      <c r="E149" s="43">
        <v>63</v>
      </c>
      <c r="F149" s="43">
        <v>63</v>
      </c>
      <c r="G149" s="43">
        <v>63</v>
      </c>
      <c r="H149" s="43">
        <v>63</v>
      </c>
      <c r="I149" s="43">
        <v>63</v>
      </c>
      <c r="J149" s="43">
        <v>63</v>
      </c>
      <c r="K149" s="43">
        <v>63</v>
      </c>
      <c r="L149" s="43">
        <v>63</v>
      </c>
      <c r="M149" s="43">
        <v>65</v>
      </c>
      <c r="N149" s="43">
        <v>65</v>
      </c>
      <c r="O149" s="43">
        <v>65</v>
      </c>
      <c r="P149" s="43">
        <v>65</v>
      </c>
      <c r="Q149" s="42"/>
      <c r="R149" s="42"/>
      <c r="S149" s="42"/>
      <c r="T149" s="42"/>
      <c r="U149" s="42"/>
      <c r="V149" s="42"/>
      <c r="W149" s="42"/>
      <c r="X149" s="42"/>
      <c r="Y149" s="42">
        <f t="shared" si="4"/>
        <v>63.615384615384613</v>
      </c>
      <c r="Z149" s="42" t="s">
        <v>320</v>
      </c>
      <c r="AA149" s="42">
        <v>100.54120007657984</v>
      </c>
      <c r="AB149" s="42" t="s">
        <v>2</v>
      </c>
      <c r="AC149" s="42" t="s">
        <v>320</v>
      </c>
      <c r="AD149" s="39" t="str">
        <f t="shared" si="5"/>
        <v>TO:0000137 (Days to heading) = Normal (Between 75% and 125%)</v>
      </c>
    </row>
    <row r="150" spans="1:30" s="39" customFormat="1" x14ac:dyDescent="0.2">
      <c r="A150" s="42" t="s">
        <v>102</v>
      </c>
      <c r="B150" s="46" t="s">
        <v>638</v>
      </c>
      <c r="C150" s="42" t="s">
        <v>19</v>
      </c>
      <c r="D150" s="43">
        <v>49</v>
      </c>
      <c r="E150" s="43">
        <v>50</v>
      </c>
      <c r="F150" s="43">
        <v>50</v>
      </c>
      <c r="G150" s="43">
        <v>50</v>
      </c>
      <c r="H150" s="43">
        <v>50</v>
      </c>
      <c r="I150" s="43">
        <v>50</v>
      </c>
      <c r="J150" s="43">
        <v>50</v>
      </c>
      <c r="K150" s="43">
        <v>50</v>
      </c>
      <c r="L150" s="43">
        <v>56</v>
      </c>
      <c r="M150" s="43">
        <v>56</v>
      </c>
      <c r="N150" s="43">
        <v>56</v>
      </c>
      <c r="O150" s="43">
        <v>56</v>
      </c>
      <c r="P150" s="42"/>
      <c r="Q150" s="42"/>
      <c r="R150" s="42"/>
      <c r="S150" s="42"/>
      <c r="T150" s="42"/>
      <c r="U150" s="42"/>
      <c r="V150" s="42"/>
      <c r="W150" s="42"/>
      <c r="X150" s="42"/>
      <c r="Y150" s="42">
        <f t="shared" si="4"/>
        <v>51.916666666666664</v>
      </c>
      <c r="Z150" s="42" t="s">
        <v>102</v>
      </c>
      <c r="AA150" s="42">
        <v>100.54426632615584</v>
      </c>
      <c r="AB150" s="42" t="s">
        <v>2</v>
      </c>
      <c r="AC150" s="42" t="s">
        <v>102</v>
      </c>
      <c r="AD150" s="39" t="str">
        <f t="shared" si="5"/>
        <v>TO:0000137 (Days to heading) = Normal (Between 75% and 125%)</v>
      </c>
    </row>
    <row r="151" spans="1:30" s="39" customFormat="1" x14ac:dyDescent="0.2">
      <c r="A151" s="42" t="s">
        <v>340</v>
      </c>
      <c r="B151" s="48" t="s">
        <v>738</v>
      </c>
      <c r="C151" s="42" t="s">
        <v>162</v>
      </c>
      <c r="D151" s="43">
        <v>63</v>
      </c>
      <c r="E151" s="43">
        <v>63</v>
      </c>
      <c r="F151" s="43">
        <v>63</v>
      </c>
      <c r="G151" s="43">
        <v>64</v>
      </c>
      <c r="H151" s="43">
        <v>64</v>
      </c>
      <c r="I151" s="43">
        <v>64</v>
      </c>
      <c r="J151" s="43">
        <v>64</v>
      </c>
      <c r="K151" s="43">
        <v>65</v>
      </c>
      <c r="L151" s="43">
        <v>65</v>
      </c>
      <c r="M151" s="43">
        <v>65</v>
      </c>
      <c r="N151" s="43">
        <v>65</v>
      </c>
      <c r="O151" s="43">
        <v>65</v>
      </c>
      <c r="P151" s="42"/>
      <c r="Q151" s="42"/>
      <c r="R151" s="42"/>
      <c r="S151" s="42"/>
      <c r="T151" s="42"/>
      <c r="U151" s="42"/>
      <c r="V151" s="42"/>
      <c r="W151" s="42"/>
      <c r="X151" s="42"/>
      <c r="Y151" s="42">
        <f t="shared" si="4"/>
        <v>64.166666666666671</v>
      </c>
      <c r="Z151" s="42" t="s">
        <v>340</v>
      </c>
      <c r="AA151" s="42">
        <v>100.56561298346044</v>
      </c>
      <c r="AB151" s="42" t="s">
        <v>2</v>
      </c>
      <c r="AC151" s="42" t="s">
        <v>340</v>
      </c>
      <c r="AD151" s="39" t="str">
        <f t="shared" si="5"/>
        <v>TO:0000137 (Days to heading) = Normal (Between 75% and 125%)</v>
      </c>
    </row>
    <row r="152" spans="1:30" s="39" customFormat="1" x14ac:dyDescent="0.2">
      <c r="A152" s="42" t="s">
        <v>325</v>
      </c>
      <c r="B152" s="48" t="s">
        <v>713</v>
      </c>
      <c r="C152" s="42" t="s">
        <v>59</v>
      </c>
      <c r="D152" s="43">
        <v>63</v>
      </c>
      <c r="E152" s="43">
        <v>63</v>
      </c>
      <c r="F152" s="43">
        <v>63</v>
      </c>
      <c r="G152" s="43">
        <v>63</v>
      </c>
      <c r="H152" s="43">
        <v>63</v>
      </c>
      <c r="I152" s="43">
        <v>63</v>
      </c>
      <c r="J152" s="43">
        <v>63</v>
      </c>
      <c r="K152" s="43">
        <v>63</v>
      </c>
      <c r="L152" s="43">
        <v>65</v>
      </c>
      <c r="M152" s="43">
        <v>65</v>
      </c>
      <c r="N152" s="43">
        <v>65</v>
      </c>
      <c r="O152" s="43">
        <v>65</v>
      </c>
      <c r="P152" s="42"/>
      <c r="Q152" s="42"/>
      <c r="R152" s="42"/>
      <c r="S152" s="42"/>
      <c r="T152" s="42"/>
      <c r="U152" s="42"/>
      <c r="V152" s="42"/>
      <c r="W152" s="42"/>
      <c r="X152" s="42"/>
      <c r="Y152" s="42">
        <f t="shared" si="4"/>
        <v>63.666666666666664</v>
      </c>
      <c r="Z152" s="42" t="s">
        <v>325</v>
      </c>
      <c r="AA152" s="42">
        <v>100.62224900852388</v>
      </c>
      <c r="AB152" s="42" t="s">
        <v>2</v>
      </c>
      <c r="AC152" s="42" t="s">
        <v>325</v>
      </c>
      <c r="AD152" s="39" t="str">
        <f t="shared" si="5"/>
        <v>TO:0000137 (Days to heading) = Normal (Between 75% and 125%)</v>
      </c>
    </row>
    <row r="153" spans="1:30" s="39" customFormat="1" x14ac:dyDescent="0.2">
      <c r="A153" s="42" t="s">
        <v>71</v>
      </c>
      <c r="B153" s="48" t="s">
        <v>719</v>
      </c>
      <c r="C153" s="42" t="s">
        <v>59</v>
      </c>
      <c r="D153" s="43">
        <v>63</v>
      </c>
      <c r="E153" s="43">
        <v>63</v>
      </c>
      <c r="F153" s="43">
        <v>63</v>
      </c>
      <c r="G153" s="43">
        <v>63</v>
      </c>
      <c r="H153" s="43">
        <v>63</v>
      </c>
      <c r="I153" s="43">
        <v>63</v>
      </c>
      <c r="J153" s="43">
        <v>63</v>
      </c>
      <c r="K153" s="43">
        <v>63</v>
      </c>
      <c r="L153" s="43">
        <v>65</v>
      </c>
      <c r="M153" s="43">
        <v>65</v>
      </c>
      <c r="N153" s="43">
        <v>65</v>
      </c>
      <c r="O153" s="43">
        <v>65</v>
      </c>
      <c r="P153" s="42"/>
      <c r="Q153" s="42"/>
      <c r="R153" s="42"/>
      <c r="S153" s="42"/>
      <c r="T153" s="42"/>
      <c r="U153" s="42"/>
      <c r="V153" s="42"/>
      <c r="W153" s="42"/>
      <c r="X153" s="42"/>
      <c r="Y153" s="42">
        <f t="shared" si="4"/>
        <v>63.666666666666664</v>
      </c>
      <c r="Z153" s="42" t="s">
        <v>71</v>
      </c>
      <c r="AA153" s="42">
        <v>100.62224900852388</v>
      </c>
      <c r="AB153" s="42" t="s">
        <v>2</v>
      </c>
      <c r="AC153" s="42" t="s">
        <v>71</v>
      </c>
      <c r="AD153" s="39" t="str">
        <f t="shared" si="5"/>
        <v>TO:0000137 (Days to heading) = Normal (Between 75% and 125%)</v>
      </c>
    </row>
    <row r="154" spans="1:30" s="39" customFormat="1" x14ac:dyDescent="0.2">
      <c r="A154" s="42" t="s">
        <v>256</v>
      </c>
      <c r="B154" s="46" t="s">
        <v>609</v>
      </c>
      <c r="C154" s="42" t="s">
        <v>30</v>
      </c>
      <c r="D154" s="43">
        <v>40</v>
      </c>
      <c r="E154" s="43">
        <v>40</v>
      </c>
      <c r="F154" s="43">
        <v>41</v>
      </c>
      <c r="G154" s="43">
        <v>41</v>
      </c>
      <c r="H154" s="43">
        <v>41</v>
      </c>
      <c r="I154" s="43">
        <v>42</v>
      </c>
      <c r="J154" s="43">
        <v>42</v>
      </c>
      <c r="K154" s="43">
        <v>42</v>
      </c>
      <c r="L154" s="43">
        <v>42</v>
      </c>
      <c r="M154" s="43">
        <v>42</v>
      </c>
      <c r="N154" s="43">
        <v>42</v>
      </c>
      <c r="O154" s="43">
        <v>42</v>
      </c>
      <c r="P154" s="42"/>
      <c r="Q154" s="42"/>
      <c r="R154" s="42"/>
      <c r="S154" s="42"/>
      <c r="T154" s="42"/>
      <c r="U154" s="42"/>
      <c r="V154" s="42"/>
      <c r="W154" s="42"/>
      <c r="X154" s="42"/>
      <c r="Y154" s="42">
        <f t="shared" si="4"/>
        <v>41.416666666666664</v>
      </c>
      <c r="Z154" s="42" t="s">
        <v>256</v>
      </c>
      <c r="AA154" s="42">
        <v>100.62629916583428</v>
      </c>
      <c r="AB154" s="42" t="s">
        <v>2</v>
      </c>
      <c r="AC154" s="42" t="s">
        <v>256</v>
      </c>
      <c r="AD154" s="39" t="str">
        <f t="shared" si="5"/>
        <v>TO:0000137 (Days to heading) = Normal (Between 75% and 125%)</v>
      </c>
    </row>
    <row r="155" spans="1:30" s="39" customFormat="1" x14ac:dyDescent="0.2">
      <c r="A155" s="42" t="s">
        <v>128</v>
      </c>
      <c r="B155" s="46" t="s">
        <v>609</v>
      </c>
      <c r="C155" s="42" t="s">
        <v>30</v>
      </c>
      <c r="D155" s="43">
        <v>40</v>
      </c>
      <c r="E155" s="43">
        <v>40</v>
      </c>
      <c r="F155" s="43">
        <v>41</v>
      </c>
      <c r="G155" s="43">
        <v>41</v>
      </c>
      <c r="H155" s="43">
        <v>41</v>
      </c>
      <c r="I155" s="43">
        <v>42</v>
      </c>
      <c r="J155" s="43">
        <v>42</v>
      </c>
      <c r="K155" s="43">
        <v>42</v>
      </c>
      <c r="L155" s="43">
        <v>42</v>
      </c>
      <c r="M155" s="43">
        <v>42</v>
      </c>
      <c r="N155" s="43">
        <v>42</v>
      </c>
      <c r="O155" s="43">
        <v>42</v>
      </c>
      <c r="P155" s="42"/>
      <c r="Q155" s="42"/>
      <c r="R155" s="42"/>
      <c r="S155" s="42"/>
      <c r="T155" s="42"/>
      <c r="U155" s="42"/>
      <c r="V155" s="42"/>
      <c r="W155" s="42"/>
      <c r="X155" s="42"/>
      <c r="Y155" s="42">
        <f t="shared" si="4"/>
        <v>41.416666666666664</v>
      </c>
      <c r="Z155" s="42" t="s">
        <v>128</v>
      </c>
      <c r="AA155" s="42">
        <v>100.62629916583428</v>
      </c>
      <c r="AB155" s="42" t="s">
        <v>2</v>
      </c>
      <c r="AC155" s="42" t="s">
        <v>128</v>
      </c>
      <c r="AD155" s="39" t="str">
        <f t="shared" si="5"/>
        <v>TO:0000137 (Days to heading) = Normal (Between 75% and 125%)</v>
      </c>
    </row>
    <row r="156" spans="1:30" s="39" customFormat="1" x14ac:dyDescent="0.2">
      <c r="A156" s="42" t="s">
        <v>332</v>
      </c>
      <c r="B156" s="48" t="s">
        <v>727</v>
      </c>
      <c r="C156" s="42" t="s">
        <v>162</v>
      </c>
      <c r="D156" s="43">
        <v>63</v>
      </c>
      <c r="E156" s="43">
        <v>63</v>
      </c>
      <c r="F156" s="43">
        <v>63</v>
      </c>
      <c r="G156" s="43">
        <v>63</v>
      </c>
      <c r="H156" s="43">
        <v>63</v>
      </c>
      <c r="I156" s="43">
        <v>64</v>
      </c>
      <c r="J156" s="43">
        <v>64</v>
      </c>
      <c r="K156" s="43">
        <v>64</v>
      </c>
      <c r="L156" s="43">
        <v>66</v>
      </c>
      <c r="M156" s="43">
        <v>66</v>
      </c>
      <c r="N156" s="43">
        <v>66</v>
      </c>
      <c r="O156" s="43">
        <v>66</v>
      </c>
      <c r="P156" s="42"/>
      <c r="Q156" s="42"/>
      <c r="R156" s="42"/>
      <c r="S156" s="42"/>
      <c r="T156" s="42"/>
      <c r="U156" s="42"/>
      <c r="V156" s="42"/>
      <c r="W156" s="42"/>
      <c r="X156" s="42"/>
      <c r="Y156" s="42">
        <f t="shared" si="4"/>
        <v>64.25</v>
      </c>
      <c r="Z156" s="42" t="s">
        <v>332</v>
      </c>
      <c r="AA156" s="42">
        <v>100.69621767564675</v>
      </c>
      <c r="AB156" s="42" t="s">
        <v>2</v>
      </c>
      <c r="AC156" s="42" t="s">
        <v>332</v>
      </c>
      <c r="AD156" s="39" t="str">
        <f t="shared" si="5"/>
        <v>TO:0000137 (Days to heading) = Normal (Between 75% and 125%)</v>
      </c>
    </row>
    <row r="157" spans="1:30" s="39" customFormat="1" x14ac:dyDescent="0.2">
      <c r="A157" s="42" t="s">
        <v>165</v>
      </c>
      <c r="B157" s="48" t="s">
        <v>727</v>
      </c>
      <c r="C157" s="42" t="s">
        <v>162</v>
      </c>
      <c r="D157" s="43">
        <v>63</v>
      </c>
      <c r="E157" s="43">
        <v>63</v>
      </c>
      <c r="F157" s="43">
        <v>63</v>
      </c>
      <c r="G157" s="43">
        <v>63</v>
      </c>
      <c r="H157" s="43">
        <v>63</v>
      </c>
      <c r="I157" s="43">
        <v>64</v>
      </c>
      <c r="J157" s="43">
        <v>64</v>
      </c>
      <c r="K157" s="43">
        <v>64</v>
      </c>
      <c r="L157" s="43">
        <v>66</v>
      </c>
      <c r="M157" s="43">
        <v>66</v>
      </c>
      <c r="N157" s="43">
        <v>66</v>
      </c>
      <c r="O157" s="43">
        <v>66</v>
      </c>
      <c r="P157" s="42"/>
      <c r="Q157" s="42"/>
      <c r="R157" s="42"/>
      <c r="S157" s="42"/>
      <c r="T157" s="42"/>
      <c r="U157" s="42"/>
      <c r="V157" s="42"/>
      <c r="W157" s="42"/>
      <c r="X157" s="42"/>
      <c r="Y157" s="42">
        <f t="shared" si="4"/>
        <v>64.25</v>
      </c>
      <c r="Z157" s="42" t="s">
        <v>165</v>
      </c>
      <c r="AA157" s="42">
        <v>100.69621767564675</v>
      </c>
      <c r="AB157" s="42" t="s">
        <v>2</v>
      </c>
      <c r="AC157" s="42" t="s">
        <v>165</v>
      </c>
      <c r="AD157" s="39" t="str">
        <f t="shared" si="5"/>
        <v>TO:0000137 (Days to heading) = Normal (Between 75% and 125%)</v>
      </c>
    </row>
    <row r="158" spans="1:30" s="39" customFormat="1" x14ac:dyDescent="0.2">
      <c r="A158" s="42" t="s">
        <v>166</v>
      </c>
      <c r="B158" s="48" t="s">
        <v>735</v>
      </c>
      <c r="C158" s="42" t="s">
        <v>162</v>
      </c>
      <c r="D158" s="43">
        <v>63</v>
      </c>
      <c r="E158" s="43">
        <v>63</v>
      </c>
      <c r="F158" s="43">
        <v>63</v>
      </c>
      <c r="G158" s="43">
        <v>63</v>
      </c>
      <c r="H158" s="43">
        <v>63</v>
      </c>
      <c r="I158" s="43">
        <v>63</v>
      </c>
      <c r="J158" s="43">
        <v>63</v>
      </c>
      <c r="K158" s="43">
        <v>66</v>
      </c>
      <c r="L158" s="43">
        <v>66</v>
      </c>
      <c r="M158" s="43">
        <v>66</v>
      </c>
      <c r="N158" s="43">
        <v>66</v>
      </c>
      <c r="O158" s="43">
        <v>66</v>
      </c>
      <c r="P158" s="42"/>
      <c r="Q158" s="42"/>
      <c r="R158" s="42"/>
      <c r="S158" s="42"/>
      <c r="T158" s="42"/>
      <c r="U158" s="42"/>
      <c r="V158" s="42"/>
      <c r="W158" s="42"/>
      <c r="X158" s="42"/>
      <c r="Y158" s="42">
        <f t="shared" si="4"/>
        <v>64.25</v>
      </c>
      <c r="Z158" s="42" t="s">
        <v>166</v>
      </c>
      <c r="AA158" s="42">
        <v>100.69621767564675</v>
      </c>
      <c r="AB158" s="42" t="s">
        <v>2</v>
      </c>
      <c r="AC158" s="42" t="s">
        <v>166</v>
      </c>
      <c r="AD158" s="39" t="str">
        <f t="shared" si="5"/>
        <v>TO:0000137 (Days to heading) = Normal (Between 75% and 125%)</v>
      </c>
    </row>
    <row r="159" spans="1:30" s="39" customFormat="1" x14ac:dyDescent="0.2">
      <c r="A159" s="42" t="s">
        <v>354</v>
      </c>
      <c r="B159" s="48" t="s">
        <v>727</v>
      </c>
      <c r="C159" s="42" t="s">
        <v>162</v>
      </c>
      <c r="D159" s="43">
        <v>63</v>
      </c>
      <c r="E159" s="43">
        <v>63</v>
      </c>
      <c r="F159" s="43">
        <v>63</v>
      </c>
      <c r="G159" s="43">
        <v>63</v>
      </c>
      <c r="H159" s="43">
        <v>63</v>
      </c>
      <c r="I159" s="43">
        <v>64</v>
      </c>
      <c r="J159" s="43">
        <v>64</v>
      </c>
      <c r="K159" s="43">
        <v>64</v>
      </c>
      <c r="L159" s="43">
        <v>66</v>
      </c>
      <c r="M159" s="43">
        <v>66</v>
      </c>
      <c r="N159" s="43">
        <v>66</v>
      </c>
      <c r="O159" s="43">
        <v>66</v>
      </c>
      <c r="P159" s="42"/>
      <c r="Q159" s="42"/>
      <c r="R159" s="42"/>
      <c r="S159" s="42"/>
      <c r="T159" s="42"/>
      <c r="U159" s="42"/>
      <c r="V159" s="42"/>
      <c r="W159" s="42"/>
      <c r="X159" s="42"/>
      <c r="Y159" s="42">
        <f t="shared" si="4"/>
        <v>64.25</v>
      </c>
      <c r="Z159" s="42" t="s">
        <v>354</v>
      </c>
      <c r="AA159" s="42">
        <v>100.69621767564675</v>
      </c>
      <c r="AB159" s="42" t="s">
        <v>2</v>
      </c>
      <c r="AC159" s="42" t="s">
        <v>354</v>
      </c>
      <c r="AD159" s="39" t="str">
        <f t="shared" si="5"/>
        <v>TO:0000137 (Days to heading) = Normal (Between 75% and 125%)</v>
      </c>
    </row>
    <row r="160" spans="1:30" s="39" customFormat="1" x14ac:dyDescent="0.2">
      <c r="A160" s="42" t="s">
        <v>356</v>
      </c>
      <c r="B160" s="48" t="s">
        <v>757</v>
      </c>
      <c r="C160" s="42" t="s">
        <v>162</v>
      </c>
      <c r="D160" s="43">
        <v>63</v>
      </c>
      <c r="E160" s="43">
        <v>63</v>
      </c>
      <c r="F160" s="43">
        <v>63</v>
      </c>
      <c r="G160" s="43">
        <v>63</v>
      </c>
      <c r="H160" s="43">
        <v>63</v>
      </c>
      <c r="I160" s="43">
        <v>63</v>
      </c>
      <c r="J160" s="43">
        <v>63</v>
      </c>
      <c r="K160" s="43">
        <v>66</v>
      </c>
      <c r="L160" s="43">
        <v>66</v>
      </c>
      <c r="M160" s="43">
        <v>66</v>
      </c>
      <c r="N160" s="43">
        <v>66</v>
      </c>
      <c r="O160" s="43">
        <v>66</v>
      </c>
      <c r="P160" s="42"/>
      <c r="Q160" s="42"/>
      <c r="R160" s="42"/>
      <c r="S160" s="42"/>
      <c r="T160" s="42"/>
      <c r="U160" s="42"/>
      <c r="V160" s="42"/>
      <c r="W160" s="42"/>
      <c r="X160" s="42"/>
      <c r="Y160" s="42">
        <f t="shared" si="4"/>
        <v>64.25</v>
      </c>
      <c r="Z160" s="42" t="s">
        <v>356</v>
      </c>
      <c r="AA160" s="42">
        <v>100.69621767564675</v>
      </c>
      <c r="AB160" s="42" t="s">
        <v>2</v>
      </c>
      <c r="AC160" s="42" t="s">
        <v>356</v>
      </c>
      <c r="AD160" s="39" t="str">
        <f t="shared" si="5"/>
        <v>TO:0000137 (Days to heading) = Normal (Between 75% and 125%)</v>
      </c>
    </row>
    <row r="161" spans="1:30" s="39" customFormat="1" x14ac:dyDescent="0.2">
      <c r="A161" s="42" t="s">
        <v>358</v>
      </c>
      <c r="B161" s="48" t="s">
        <v>727</v>
      </c>
      <c r="C161" s="42" t="s">
        <v>162</v>
      </c>
      <c r="D161" s="43">
        <v>63</v>
      </c>
      <c r="E161" s="43">
        <v>63</v>
      </c>
      <c r="F161" s="43">
        <v>63</v>
      </c>
      <c r="G161" s="43">
        <v>63</v>
      </c>
      <c r="H161" s="43">
        <v>63</v>
      </c>
      <c r="I161" s="43">
        <v>64</v>
      </c>
      <c r="J161" s="43">
        <v>64</v>
      </c>
      <c r="K161" s="43">
        <v>64</v>
      </c>
      <c r="L161" s="43">
        <v>66</v>
      </c>
      <c r="M161" s="43">
        <v>66</v>
      </c>
      <c r="N161" s="43">
        <v>66</v>
      </c>
      <c r="O161" s="43">
        <v>66</v>
      </c>
      <c r="P161" s="42"/>
      <c r="Q161" s="42"/>
      <c r="R161" s="42"/>
      <c r="S161" s="42"/>
      <c r="T161" s="42"/>
      <c r="U161" s="42"/>
      <c r="V161" s="42"/>
      <c r="W161" s="42"/>
      <c r="X161" s="42"/>
      <c r="Y161" s="42">
        <f t="shared" si="4"/>
        <v>64.25</v>
      </c>
      <c r="Z161" s="42" t="s">
        <v>358</v>
      </c>
      <c r="AA161" s="42">
        <v>100.69621767564675</v>
      </c>
      <c r="AB161" s="42" t="s">
        <v>2</v>
      </c>
      <c r="AC161" s="42" t="s">
        <v>358</v>
      </c>
      <c r="AD161" s="39" t="str">
        <f t="shared" si="5"/>
        <v>TO:0000137 (Days to heading) = Normal (Between 75% and 125%)</v>
      </c>
    </row>
    <row r="162" spans="1:30" s="39" customFormat="1" x14ac:dyDescent="0.2">
      <c r="A162" s="42" t="s">
        <v>151</v>
      </c>
      <c r="B162" s="48" t="s">
        <v>711</v>
      </c>
      <c r="C162" s="42" t="s">
        <v>59</v>
      </c>
      <c r="D162" s="43">
        <v>63</v>
      </c>
      <c r="E162" s="43">
        <v>63</v>
      </c>
      <c r="F162" s="43">
        <v>63</v>
      </c>
      <c r="G162" s="43">
        <v>63</v>
      </c>
      <c r="H162" s="43">
        <v>63</v>
      </c>
      <c r="I162" s="43">
        <v>63</v>
      </c>
      <c r="J162" s="43">
        <v>63</v>
      </c>
      <c r="K162" s="43">
        <v>65</v>
      </c>
      <c r="L162" s="43">
        <v>65</v>
      </c>
      <c r="M162" s="43">
        <v>65</v>
      </c>
      <c r="N162" s="43">
        <v>65</v>
      </c>
      <c r="O162" s="43"/>
      <c r="P162" s="42"/>
      <c r="Q162" s="42"/>
      <c r="R162" s="42"/>
      <c r="S162" s="42"/>
      <c r="T162" s="42"/>
      <c r="U162" s="42"/>
      <c r="V162" s="42"/>
      <c r="W162" s="42"/>
      <c r="X162" s="42"/>
      <c r="Y162" s="42">
        <f t="shared" si="4"/>
        <v>63.727272727272727</v>
      </c>
      <c r="Z162" s="42" t="s">
        <v>151</v>
      </c>
      <c r="AA162" s="42">
        <v>100.7180341099123</v>
      </c>
      <c r="AB162" s="42" t="s">
        <v>2</v>
      </c>
      <c r="AC162" s="42" t="s">
        <v>151</v>
      </c>
      <c r="AD162" s="39" t="str">
        <f t="shared" si="5"/>
        <v>TO:0000137 (Days to heading) = Normal (Between 75% and 125%)</v>
      </c>
    </row>
    <row r="163" spans="1:30" s="39" customFormat="1" x14ac:dyDescent="0.2">
      <c r="A163" s="42" t="s">
        <v>63</v>
      </c>
      <c r="B163" s="46" t="s">
        <v>616</v>
      </c>
      <c r="C163" s="42" t="s">
        <v>30</v>
      </c>
      <c r="D163" s="43">
        <v>40</v>
      </c>
      <c r="E163" s="43">
        <v>41</v>
      </c>
      <c r="F163" s="43">
        <v>41</v>
      </c>
      <c r="G163" s="43">
        <v>41</v>
      </c>
      <c r="H163" s="43">
        <v>41</v>
      </c>
      <c r="I163" s="43">
        <v>42</v>
      </c>
      <c r="J163" s="43">
        <v>42</v>
      </c>
      <c r="K163" s="43">
        <v>42</v>
      </c>
      <c r="L163" s="43">
        <v>42</v>
      </c>
      <c r="M163" s="43">
        <v>42</v>
      </c>
      <c r="N163" s="43">
        <v>42</v>
      </c>
      <c r="O163" s="43"/>
      <c r="P163" s="42"/>
      <c r="Q163" s="42"/>
      <c r="R163" s="42"/>
      <c r="S163" s="42"/>
      <c r="T163" s="42"/>
      <c r="U163" s="42"/>
      <c r="V163" s="42"/>
      <c r="W163" s="42"/>
      <c r="X163" s="42"/>
      <c r="Y163" s="42">
        <f t="shared" si="4"/>
        <v>41.454545454545453</v>
      </c>
      <c r="Z163" s="42" t="s">
        <v>63</v>
      </c>
      <c r="AA163" s="42">
        <v>100.71832980344709</v>
      </c>
      <c r="AB163" s="42" t="s">
        <v>2</v>
      </c>
      <c r="AC163" s="42" t="s">
        <v>63</v>
      </c>
      <c r="AD163" s="39" t="str">
        <f t="shared" si="5"/>
        <v>TO:0000137 (Days to heading) = Normal (Between 75% and 125%)</v>
      </c>
    </row>
    <row r="164" spans="1:30" s="39" customFormat="1" x14ac:dyDescent="0.2">
      <c r="A164" s="42" t="s">
        <v>329</v>
      </c>
      <c r="B164" s="48" t="s">
        <v>724</v>
      </c>
      <c r="C164" s="42" t="s">
        <v>59</v>
      </c>
      <c r="D164" s="43">
        <v>63</v>
      </c>
      <c r="E164" s="43">
        <v>63</v>
      </c>
      <c r="F164" s="43">
        <v>63</v>
      </c>
      <c r="G164" s="43">
        <v>63</v>
      </c>
      <c r="H164" s="43">
        <v>63</v>
      </c>
      <c r="I164" s="43">
        <v>65</v>
      </c>
      <c r="J164" s="43">
        <v>65</v>
      </c>
      <c r="K164" s="43">
        <v>65</v>
      </c>
      <c r="L164" s="43"/>
      <c r="M164" s="43"/>
      <c r="N164" s="43"/>
      <c r="O164" s="43"/>
      <c r="P164" s="42"/>
      <c r="Q164" s="42"/>
      <c r="R164" s="42"/>
      <c r="S164" s="42"/>
      <c r="T164" s="42"/>
      <c r="U164" s="42"/>
      <c r="V164" s="42"/>
      <c r="W164" s="42"/>
      <c r="X164" s="42"/>
      <c r="Y164" s="42">
        <f t="shared" si="4"/>
        <v>63.75</v>
      </c>
      <c r="Z164" s="42" t="s">
        <v>329</v>
      </c>
      <c r="AA164" s="42">
        <v>100.75395352293295</v>
      </c>
      <c r="AB164" s="42" t="s">
        <v>2</v>
      </c>
      <c r="AC164" s="42" t="s">
        <v>329</v>
      </c>
      <c r="AD164" s="39" t="str">
        <f t="shared" si="5"/>
        <v>TO:0000137 (Days to heading) = Normal (Between 75% and 125%)</v>
      </c>
    </row>
    <row r="165" spans="1:30" s="39" customFormat="1" x14ac:dyDescent="0.2">
      <c r="A165" s="42" t="s">
        <v>29</v>
      </c>
      <c r="B165" s="46" t="s">
        <v>607</v>
      </c>
      <c r="C165" s="42" t="s">
        <v>30</v>
      </c>
      <c r="D165" s="43">
        <v>41</v>
      </c>
      <c r="E165" s="43">
        <v>41</v>
      </c>
      <c r="F165" s="43">
        <v>41</v>
      </c>
      <c r="G165" s="43">
        <v>42</v>
      </c>
      <c r="H165" s="43">
        <v>42</v>
      </c>
      <c r="I165" s="43">
        <v>42</v>
      </c>
      <c r="J165" s="43"/>
      <c r="K165" s="43"/>
      <c r="L165" s="43"/>
      <c r="M165" s="43"/>
      <c r="N165" s="43"/>
      <c r="O165" s="43"/>
      <c r="P165" s="42"/>
      <c r="Q165" s="42"/>
      <c r="R165" s="42"/>
      <c r="S165" s="42"/>
      <c r="T165" s="42"/>
      <c r="U165" s="42"/>
      <c r="V165" s="42"/>
      <c r="W165" s="42"/>
      <c r="X165" s="42"/>
      <c r="Y165" s="42">
        <f t="shared" si="4"/>
        <v>41.5</v>
      </c>
      <c r="Z165" s="42" t="s">
        <v>29</v>
      </c>
      <c r="AA165" s="42">
        <v>100.82876656858245</v>
      </c>
      <c r="AB165" s="42" t="s">
        <v>2</v>
      </c>
      <c r="AC165" s="42" t="s">
        <v>29</v>
      </c>
      <c r="AD165" s="39" t="str">
        <f t="shared" si="5"/>
        <v>TO:0000137 (Days to heading) = Normal (Between 75% and 125%)</v>
      </c>
    </row>
    <row r="166" spans="1:30" s="39" customFormat="1" x14ac:dyDescent="0.2">
      <c r="A166" s="42" t="s">
        <v>285</v>
      </c>
      <c r="B166" s="46" t="s">
        <v>662</v>
      </c>
      <c r="C166" s="42" t="s">
        <v>34</v>
      </c>
      <c r="D166" s="43">
        <v>56</v>
      </c>
      <c r="E166" s="43">
        <v>60</v>
      </c>
      <c r="F166" s="43">
        <v>60</v>
      </c>
      <c r="G166" s="43">
        <v>60</v>
      </c>
      <c r="H166" s="43">
        <v>60</v>
      </c>
      <c r="I166" s="43">
        <v>60</v>
      </c>
      <c r="J166" s="43">
        <v>60</v>
      </c>
      <c r="K166" s="43">
        <v>60</v>
      </c>
      <c r="L166" s="43">
        <v>60</v>
      </c>
      <c r="M166" s="43">
        <v>64</v>
      </c>
      <c r="N166" s="43">
        <v>64</v>
      </c>
      <c r="O166" s="43">
        <v>64</v>
      </c>
      <c r="P166" s="42"/>
      <c r="Q166" s="42"/>
      <c r="R166" s="42"/>
      <c r="S166" s="42"/>
      <c r="T166" s="42"/>
      <c r="U166" s="42"/>
      <c r="V166" s="42"/>
      <c r="W166" s="42"/>
      <c r="X166" s="42"/>
      <c r="Y166" s="42">
        <f t="shared" si="4"/>
        <v>60.666666666666664</v>
      </c>
      <c r="Z166" s="42" t="s">
        <v>285</v>
      </c>
      <c r="AA166" s="42">
        <v>100.88096579331537</v>
      </c>
      <c r="AB166" s="42" t="s">
        <v>2</v>
      </c>
      <c r="AC166" s="42" t="s">
        <v>285</v>
      </c>
      <c r="AD166" s="39" t="str">
        <f t="shared" si="5"/>
        <v>TO:0000137 (Days to heading) = Normal (Between 75% and 125%)</v>
      </c>
    </row>
    <row r="167" spans="1:30" s="39" customFormat="1" x14ac:dyDescent="0.2">
      <c r="A167" s="42" t="s">
        <v>291</v>
      </c>
      <c r="B167" s="46" t="s">
        <v>679</v>
      </c>
      <c r="C167" s="42" t="s">
        <v>34</v>
      </c>
      <c r="D167" s="43">
        <v>55</v>
      </c>
      <c r="E167" s="43">
        <v>60</v>
      </c>
      <c r="F167" s="43">
        <v>60</v>
      </c>
      <c r="G167" s="43">
        <v>60</v>
      </c>
      <c r="H167" s="43">
        <v>60</v>
      </c>
      <c r="I167" s="43">
        <v>60</v>
      </c>
      <c r="J167" s="43">
        <v>60</v>
      </c>
      <c r="K167" s="43">
        <v>62</v>
      </c>
      <c r="L167" s="43">
        <v>62</v>
      </c>
      <c r="M167" s="43">
        <v>63</v>
      </c>
      <c r="N167" s="43">
        <v>63</v>
      </c>
      <c r="O167" s="43">
        <v>63</v>
      </c>
      <c r="P167" s="42"/>
      <c r="Q167" s="42"/>
      <c r="R167" s="42"/>
      <c r="S167" s="42"/>
      <c r="T167" s="42"/>
      <c r="U167" s="42"/>
      <c r="V167" s="42"/>
      <c r="W167" s="42"/>
      <c r="X167" s="42"/>
      <c r="Y167" s="42">
        <f t="shared" si="4"/>
        <v>60.666666666666664</v>
      </c>
      <c r="Z167" s="42" t="s">
        <v>291</v>
      </c>
      <c r="AA167" s="42">
        <v>100.88096579331537</v>
      </c>
      <c r="AB167" s="42" t="s">
        <v>2</v>
      </c>
      <c r="AC167" s="42" t="s">
        <v>291</v>
      </c>
      <c r="AD167" s="39" t="str">
        <f t="shared" si="5"/>
        <v>TO:0000137 (Days to heading) = Normal (Between 75% and 125%)</v>
      </c>
    </row>
    <row r="168" spans="1:30" s="39" customFormat="1" x14ac:dyDescent="0.2">
      <c r="A168" s="42" t="s">
        <v>213</v>
      </c>
      <c r="B168" s="48" t="s">
        <v>551</v>
      </c>
      <c r="C168" s="42" t="s">
        <v>39</v>
      </c>
      <c r="D168" s="43">
        <v>43</v>
      </c>
      <c r="E168" s="43">
        <v>43</v>
      </c>
      <c r="F168" s="43">
        <v>43</v>
      </c>
      <c r="G168" s="43">
        <v>43</v>
      </c>
      <c r="H168" s="43">
        <v>43</v>
      </c>
      <c r="I168" s="43">
        <v>45</v>
      </c>
      <c r="J168" s="43">
        <v>49</v>
      </c>
      <c r="K168" s="43">
        <v>49</v>
      </c>
      <c r="L168" s="43">
        <v>49</v>
      </c>
      <c r="M168" s="43">
        <v>49</v>
      </c>
      <c r="N168" s="43">
        <v>49</v>
      </c>
      <c r="O168" s="43">
        <v>49</v>
      </c>
      <c r="P168" s="42"/>
      <c r="Q168" s="42"/>
      <c r="R168" s="42"/>
      <c r="S168" s="42"/>
      <c r="T168" s="42"/>
      <c r="U168" s="42"/>
      <c r="V168" s="42"/>
      <c r="W168" s="42"/>
      <c r="X168" s="42"/>
      <c r="Y168" s="42">
        <f t="shared" si="4"/>
        <v>46.166666666666664</v>
      </c>
      <c r="Z168" s="42" t="s">
        <v>213</v>
      </c>
      <c r="AA168" s="42">
        <v>100.92457610311726</v>
      </c>
      <c r="AB168" s="42" t="s">
        <v>2</v>
      </c>
      <c r="AC168" s="42" t="s">
        <v>213</v>
      </c>
      <c r="AD168" s="39" t="str">
        <f t="shared" si="5"/>
        <v>TO:0000137 (Days to heading) = Normal (Between 75% and 125%)</v>
      </c>
    </row>
    <row r="169" spans="1:30" s="39" customFormat="1" x14ac:dyDescent="0.2">
      <c r="A169" s="42" t="s">
        <v>324</v>
      </c>
      <c r="B169" s="48" t="s">
        <v>712</v>
      </c>
      <c r="C169" s="42" t="s">
        <v>59</v>
      </c>
      <c r="D169" s="43">
        <v>63</v>
      </c>
      <c r="E169" s="43">
        <v>63</v>
      </c>
      <c r="F169" s="43">
        <v>63</v>
      </c>
      <c r="G169" s="43">
        <v>63</v>
      </c>
      <c r="H169" s="43">
        <v>63</v>
      </c>
      <c r="I169" s="43">
        <v>65</v>
      </c>
      <c r="J169" s="43">
        <v>65</v>
      </c>
      <c r="K169" s="43">
        <v>65</v>
      </c>
      <c r="L169" s="43">
        <v>65</v>
      </c>
      <c r="M169" s="43"/>
      <c r="N169" s="43"/>
      <c r="O169" s="43"/>
      <c r="P169" s="42"/>
      <c r="Q169" s="42"/>
      <c r="R169" s="42"/>
      <c r="S169" s="42"/>
      <c r="T169" s="42"/>
      <c r="U169" s="42"/>
      <c r="V169" s="42"/>
      <c r="W169" s="42"/>
      <c r="X169" s="42"/>
      <c r="Y169" s="42">
        <f t="shared" si="4"/>
        <v>63.888888888888886</v>
      </c>
      <c r="Z169" s="42" t="s">
        <v>324</v>
      </c>
      <c r="AA169" s="42">
        <v>100.97346104694805</v>
      </c>
      <c r="AB169" s="42" t="s">
        <v>2</v>
      </c>
      <c r="AC169" s="42" t="s">
        <v>324</v>
      </c>
      <c r="AD169" s="39" t="str">
        <f t="shared" si="5"/>
        <v>TO:0000137 (Days to heading) = Normal (Between 75% and 125%)</v>
      </c>
    </row>
    <row r="170" spans="1:30" s="39" customFormat="1" x14ac:dyDescent="0.2">
      <c r="A170" s="42" t="s">
        <v>261</v>
      </c>
      <c r="B170" s="46" t="s">
        <v>614</v>
      </c>
      <c r="C170" s="42" t="s">
        <v>30</v>
      </c>
      <c r="D170" s="43">
        <v>40</v>
      </c>
      <c r="E170" s="43">
        <v>40</v>
      </c>
      <c r="F170" s="43">
        <v>41</v>
      </c>
      <c r="G170" s="43">
        <v>42</v>
      </c>
      <c r="H170" s="43">
        <v>42</v>
      </c>
      <c r="I170" s="43">
        <v>42</v>
      </c>
      <c r="J170" s="43">
        <v>42</v>
      </c>
      <c r="K170" s="43">
        <v>42</v>
      </c>
      <c r="L170" s="43">
        <v>42</v>
      </c>
      <c r="M170" s="43">
        <v>42</v>
      </c>
      <c r="N170" s="43">
        <v>42</v>
      </c>
      <c r="O170" s="43">
        <v>42</v>
      </c>
      <c r="P170" s="42"/>
      <c r="Q170" s="42"/>
      <c r="R170" s="42"/>
      <c r="S170" s="42"/>
      <c r="T170" s="42"/>
      <c r="U170" s="42"/>
      <c r="V170" s="42"/>
      <c r="W170" s="42"/>
      <c r="X170" s="42"/>
      <c r="Y170" s="42">
        <f t="shared" si="4"/>
        <v>41.583333333333336</v>
      </c>
      <c r="Z170" s="42" t="s">
        <v>261</v>
      </c>
      <c r="AA170" s="42">
        <v>101.03123397133064</v>
      </c>
      <c r="AB170" s="42" t="s">
        <v>2</v>
      </c>
      <c r="AC170" s="42" t="s">
        <v>261</v>
      </c>
      <c r="AD170" s="39" t="str">
        <f t="shared" si="5"/>
        <v>TO:0000137 (Days to heading) = Normal (Between 75% and 125%)</v>
      </c>
    </row>
    <row r="171" spans="1:30" s="39" customFormat="1" x14ac:dyDescent="0.2">
      <c r="A171" s="42" t="s">
        <v>341</v>
      </c>
      <c r="B171" s="48" t="s">
        <v>740</v>
      </c>
      <c r="C171" s="42" t="s">
        <v>162</v>
      </c>
      <c r="D171" s="43">
        <v>63</v>
      </c>
      <c r="E171" s="43">
        <v>63</v>
      </c>
      <c r="F171" s="43">
        <v>63</v>
      </c>
      <c r="G171" s="43">
        <v>63</v>
      </c>
      <c r="H171" s="43">
        <v>63</v>
      </c>
      <c r="I171" s="43">
        <v>63</v>
      </c>
      <c r="J171" s="43">
        <v>66</v>
      </c>
      <c r="K171" s="43">
        <v>66</v>
      </c>
      <c r="L171" s="43">
        <v>66</v>
      </c>
      <c r="M171" s="43">
        <v>66</v>
      </c>
      <c r="N171" s="43">
        <v>66</v>
      </c>
      <c r="O171" s="43">
        <v>66</v>
      </c>
      <c r="P171" s="42"/>
      <c r="Q171" s="42"/>
      <c r="R171" s="42"/>
      <c r="S171" s="42"/>
      <c r="T171" s="42"/>
      <c r="U171" s="42"/>
      <c r="V171" s="42"/>
      <c r="W171" s="42"/>
      <c r="X171" s="42"/>
      <c r="Y171" s="42">
        <f t="shared" si="4"/>
        <v>64.5</v>
      </c>
      <c r="Z171" s="42" t="s">
        <v>341</v>
      </c>
      <c r="AA171" s="42">
        <v>101.08803175220568</v>
      </c>
      <c r="AB171" s="42" t="s">
        <v>2</v>
      </c>
      <c r="AC171" s="42" t="s">
        <v>341</v>
      </c>
      <c r="AD171" s="39" t="str">
        <f t="shared" si="5"/>
        <v>TO:0000137 (Days to heading) = Normal (Between 75% and 125%)</v>
      </c>
    </row>
    <row r="172" spans="1:30" s="39" customFormat="1" x14ac:dyDescent="0.2">
      <c r="A172" s="42" t="s">
        <v>352</v>
      </c>
      <c r="B172" s="48" t="s">
        <v>740</v>
      </c>
      <c r="C172" s="42" t="s">
        <v>162</v>
      </c>
      <c r="D172" s="43">
        <v>63</v>
      </c>
      <c r="E172" s="43">
        <v>63</v>
      </c>
      <c r="F172" s="43">
        <v>63</v>
      </c>
      <c r="G172" s="43">
        <v>63</v>
      </c>
      <c r="H172" s="43">
        <v>63</v>
      </c>
      <c r="I172" s="43">
        <v>63</v>
      </c>
      <c r="J172" s="43">
        <v>66</v>
      </c>
      <c r="K172" s="43">
        <v>66</v>
      </c>
      <c r="L172" s="43">
        <v>66</v>
      </c>
      <c r="M172" s="43">
        <v>66</v>
      </c>
      <c r="N172" s="43">
        <v>66</v>
      </c>
      <c r="O172" s="43">
        <v>66</v>
      </c>
      <c r="P172" s="42"/>
      <c r="Q172" s="42"/>
      <c r="R172" s="42"/>
      <c r="S172" s="42"/>
      <c r="T172" s="42"/>
      <c r="U172" s="42"/>
      <c r="V172" s="42"/>
      <c r="W172" s="42"/>
      <c r="X172" s="42"/>
      <c r="Y172" s="42">
        <f t="shared" si="4"/>
        <v>64.5</v>
      </c>
      <c r="Z172" s="42" t="s">
        <v>352</v>
      </c>
      <c r="AA172" s="42">
        <v>101.08803175220568</v>
      </c>
      <c r="AB172" s="42" t="s">
        <v>2</v>
      </c>
      <c r="AC172" s="42" t="s">
        <v>352</v>
      </c>
      <c r="AD172" s="39" t="str">
        <f t="shared" si="5"/>
        <v>TO:0000137 (Days to heading) = Normal (Between 75% and 125%)</v>
      </c>
    </row>
    <row r="173" spans="1:30" s="39" customFormat="1" x14ac:dyDescent="0.2">
      <c r="A173" s="42" t="s">
        <v>173</v>
      </c>
      <c r="B173" s="48" t="s">
        <v>756</v>
      </c>
      <c r="C173" s="42" t="s">
        <v>162</v>
      </c>
      <c r="D173" s="43">
        <v>63</v>
      </c>
      <c r="E173" s="43">
        <v>63</v>
      </c>
      <c r="F173" s="43">
        <v>63</v>
      </c>
      <c r="G173" s="43">
        <v>63</v>
      </c>
      <c r="H173" s="43">
        <v>63</v>
      </c>
      <c r="I173" s="43">
        <v>63</v>
      </c>
      <c r="J173" s="43">
        <v>66</v>
      </c>
      <c r="K173" s="43">
        <v>66</v>
      </c>
      <c r="L173" s="43">
        <v>66</v>
      </c>
      <c r="M173" s="43">
        <v>66</v>
      </c>
      <c r="N173" s="43">
        <v>66</v>
      </c>
      <c r="O173" s="43">
        <v>66</v>
      </c>
      <c r="P173" s="42"/>
      <c r="Q173" s="42"/>
      <c r="R173" s="42"/>
      <c r="S173" s="42"/>
      <c r="T173" s="42"/>
      <c r="U173" s="42"/>
      <c r="V173" s="42"/>
      <c r="W173" s="42"/>
      <c r="X173" s="42"/>
      <c r="Y173" s="42">
        <f t="shared" si="4"/>
        <v>64.5</v>
      </c>
      <c r="Z173" s="42" t="s">
        <v>173</v>
      </c>
      <c r="AA173" s="42">
        <v>101.08803175220568</v>
      </c>
      <c r="AB173" s="42" t="s">
        <v>2</v>
      </c>
      <c r="AC173" s="42" t="s">
        <v>173</v>
      </c>
      <c r="AD173" s="39" t="str">
        <f t="shared" si="5"/>
        <v>TO:0000137 (Days to heading) = Normal (Between 75% and 125%)</v>
      </c>
    </row>
    <row r="174" spans="1:30" s="39" customFormat="1" x14ac:dyDescent="0.2">
      <c r="A174" s="42" t="s">
        <v>87</v>
      </c>
      <c r="B174" s="48" t="s">
        <v>701</v>
      </c>
      <c r="C174" s="42" t="s">
        <v>59</v>
      </c>
      <c r="D174" s="43">
        <v>63</v>
      </c>
      <c r="E174" s="43">
        <v>63</v>
      </c>
      <c r="F174" s="43">
        <v>63</v>
      </c>
      <c r="G174" s="43">
        <v>63</v>
      </c>
      <c r="H174" s="43">
        <v>63</v>
      </c>
      <c r="I174" s="43">
        <v>63</v>
      </c>
      <c r="J174" s="43">
        <v>65</v>
      </c>
      <c r="K174" s="43">
        <v>65</v>
      </c>
      <c r="L174" s="43">
        <v>65</v>
      </c>
      <c r="M174" s="43">
        <v>65</v>
      </c>
      <c r="N174" s="43">
        <v>65</v>
      </c>
      <c r="O174" s="43">
        <v>65</v>
      </c>
      <c r="P174" s="42"/>
      <c r="Q174" s="42"/>
      <c r="R174" s="42"/>
      <c r="S174" s="42"/>
      <c r="T174" s="42"/>
      <c r="U174" s="42"/>
      <c r="V174" s="42"/>
      <c r="W174" s="42"/>
      <c r="X174" s="42"/>
      <c r="Y174" s="42">
        <f t="shared" si="4"/>
        <v>64</v>
      </c>
      <c r="Z174" s="42" t="s">
        <v>87</v>
      </c>
      <c r="AA174" s="42">
        <v>101.14906706616014</v>
      </c>
      <c r="AB174" s="42" t="s">
        <v>2</v>
      </c>
      <c r="AC174" s="42" t="s">
        <v>87</v>
      </c>
      <c r="AD174" s="39" t="str">
        <f t="shared" si="5"/>
        <v>TO:0000137 (Days to heading) = Normal (Between 75% and 125%)</v>
      </c>
    </row>
    <row r="175" spans="1:30" s="39" customFormat="1" x14ac:dyDescent="0.2">
      <c r="A175" s="42" t="s">
        <v>89</v>
      </c>
      <c r="B175" s="48" t="s">
        <v>705</v>
      </c>
      <c r="C175" s="42" t="s">
        <v>59</v>
      </c>
      <c r="D175" s="43">
        <v>63</v>
      </c>
      <c r="E175" s="43">
        <v>63</v>
      </c>
      <c r="F175" s="43">
        <v>63</v>
      </c>
      <c r="G175" s="43">
        <v>63</v>
      </c>
      <c r="H175" s="43">
        <v>63</v>
      </c>
      <c r="I175" s="43">
        <v>65</v>
      </c>
      <c r="J175" s="43">
        <v>65</v>
      </c>
      <c r="K175" s="43">
        <v>65</v>
      </c>
      <c r="L175" s="43">
        <v>65</v>
      </c>
      <c r="M175" s="43">
        <v>65</v>
      </c>
      <c r="N175" s="43"/>
      <c r="O175" s="43"/>
      <c r="P175" s="42"/>
      <c r="Q175" s="42"/>
      <c r="R175" s="42"/>
      <c r="S175" s="42"/>
      <c r="T175" s="42"/>
      <c r="U175" s="42"/>
      <c r="V175" s="42"/>
      <c r="W175" s="42"/>
      <c r="X175" s="42"/>
      <c r="Y175" s="42">
        <f t="shared" si="4"/>
        <v>64</v>
      </c>
      <c r="Z175" s="42" t="s">
        <v>89</v>
      </c>
      <c r="AA175" s="42">
        <v>101.14906706616014</v>
      </c>
      <c r="AB175" s="42" t="s">
        <v>2</v>
      </c>
      <c r="AC175" s="42" t="s">
        <v>89</v>
      </c>
      <c r="AD175" s="39" t="str">
        <f t="shared" si="5"/>
        <v>TO:0000137 (Days to heading) = Normal (Between 75% and 125%)</v>
      </c>
    </row>
    <row r="176" spans="1:30" s="39" customFormat="1" x14ac:dyDescent="0.2">
      <c r="A176" s="42" t="s">
        <v>157</v>
      </c>
      <c r="B176" s="48" t="s">
        <v>701</v>
      </c>
      <c r="C176" s="42" t="s">
        <v>59</v>
      </c>
      <c r="D176" s="43">
        <v>63</v>
      </c>
      <c r="E176" s="43">
        <v>63</v>
      </c>
      <c r="F176" s="43">
        <v>63</v>
      </c>
      <c r="G176" s="43">
        <v>63</v>
      </c>
      <c r="H176" s="43">
        <v>63</v>
      </c>
      <c r="I176" s="43">
        <v>63</v>
      </c>
      <c r="J176" s="43">
        <v>65</v>
      </c>
      <c r="K176" s="43">
        <v>65</v>
      </c>
      <c r="L176" s="43">
        <v>65</v>
      </c>
      <c r="M176" s="43">
        <v>65</v>
      </c>
      <c r="N176" s="43">
        <v>65</v>
      </c>
      <c r="O176" s="43">
        <v>65</v>
      </c>
      <c r="P176" s="42"/>
      <c r="Q176" s="42"/>
      <c r="R176" s="42"/>
      <c r="S176" s="42"/>
      <c r="T176" s="42"/>
      <c r="U176" s="42"/>
      <c r="V176" s="42"/>
      <c r="W176" s="42"/>
      <c r="X176" s="42"/>
      <c r="Y176" s="42">
        <f t="shared" si="4"/>
        <v>64</v>
      </c>
      <c r="Z176" s="42" t="s">
        <v>157</v>
      </c>
      <c r="AA176" s="42">
        <v>101.14906706616014</v>
      </c>
      <c r="AB176" s="42" t="s">
        <v>2</v>
      </c>
      <c r="AC176" s="42" t="s">
        <v>157</v>
      </c>
      <c r="AD176" s="39" t="str">
        <f t="shared" si="5"/>
        <v>TO:0000137 (Days to heading) = Normal (Between 75% and 125%)</v>
      </c>
    </row>
    <row r="177" spans="1:30" s="39" customFormat="1" x14ac:dyDescent="0.2">
      <c r="A177" s="42" t="s">
        <v>140</v>
      </c>
      <c r="B177" s="46" t="s">
        <v>668</v>
      </c>
      <c r="C177" s="42" t="s">
        <v>34</v>
      </c>
      <c r="D177" s="43">
        <v>56</v>
      </c>
      <c r="E177" s="43">
        <v>60</v>
      </c>
      <c r="F177" s="43">
        <v>60</v>
      </c>
      <c r="G177" s="43">
        <v>60</v>
      </c>
      <c r="H177" s="43">
        <v>60</v>
      </c>
      <c r="I177" s="43">
        <v>60</v>
      </c>
      <c r="J177" s="43">
        <v>60</v>
      </c>
      <c r="K177" s="43">
        <v>60</v>
      </c>
      <c r="L177" s="43">
        <v>62</v>
      </c>
      <c r="M177" s="43">
        <v>64</v>
      </c>
      <c r="N177" s="43">
        <v>64</v>
      </c>
      <c r="O177" s="43">
        <v>64</v>
      </c>
      <c r="P177" s="42"/>
      <c r="Q177" s="42"/>
      <c r="R177" s="42"/>
      <c r="S177" s="42"/>
      <c r="T177" s="42"/>
      <c r="U177" s="42"/>
      <c r="V177" s="42"/>
      <c r="W177" s="42"/>
      <c r="X177" s="42"/>
      <c r="Y177" s="42">
        <f t="shared" si="4"/>
        <v>60.833333333333336</v>
      </c>
      <c r="Z177" s="42" t="s">
        <v>140</v>
      </c>
      <c r="AA177" s="42">
        <v>101.15811130373659</v>
      </c>
      <c r="AB177" s="42" t="s">
        <v>2</v>
      </c>
      <c r="AC177" s="42" t="s">
        <v>140</v>
      </c>
      <c r="AD177" s="39" t="str">
        <f t="shared" si="5"/>
        <v>TO:0000137 (Days to heading) = Normal (Between 75% and 125%)</v>
      </c>
    </row>
    <row r="178" spans="1:30" s="39" customFormat="1" x14ac:dyDescent="0.2">
      <c r="A178" s="42" t="s">
        <v>146</v>
      </c>
      <c r="B178" s="46" t="s">
        <v>691</v>
      </c>
      <c r="C178" s="42" t="s">
        <v>34</v>
      </c>
      <c r="D178" s="43">
        <v>53</v>
      </c>
      <c r="E178" s="43">
        <v>56</v>
      </c>
      <c r="F178" s="43">
        <v>57</v>
      </c>
      <c r="G178" s="43">
        <v>57</v>
      </c>
      <c r="H178" s="43">
        <v>63</v>
      </c>
      <c r="I178" s="43">
        <v>63</v>
      </c>
      <c r="J178" s="43">
        <v>63</v>
      </c>
      <c r="K178" s="43">
        <v>63</v>
      </c>
      <c r="L178" s="43">
        <v>63</v>
      </c>
      <c r="M178" s="43">
        <v>64</v>
      </c>
      <c r="N178" s="43">
        <v>64</v>
      </c>
      <c r="O178" s="43">
        <v>64</v>
      </c>
      <c r="P178" s="42"/>
      <c r="Q178" s="42"/>
      <c r="R178" s="42"/>
      <c r="S178" s="42"/>
      <c r="T178" s="42"/>
      <c r="U178" s="42"/>
      <c r="V178" s="42"/>
      <c r="W178" s="42"/>
      <c r="X178" s="42"/>
      <c r="Y178" s="42">
        <f t="shared" si="4"/>
        <v>60.833333333333336</v>
      </c>
      <c r="Z178" s="42" t="s">
        <v>146</v>
      </c>
      <c r="AA178" s="42">
        <v>101.15811130373659</v>
      </c>
      <c r="AB178" s="42" t="s">
        <v>2</v>
      </c>
      <c r="AC178" s="42" t="s">
        <v>146</v>
      </c>
      <c r="AD178" s="39" t="str">
        <f t="shared" si="5"/>
        <v>TO:0000137 (Days to heading) = Normal (Between 75% and 125%)</v>
      </c>
    </row>
    <row r="179" spans="1:30" s="39" customFormat="1" x14ac:dyDescent="0.2">
      <c r="A179" s="42" t="s">
        <v>343</v>
      </c>
      <c r="B179" s="48" t="s">
        <v>742</v>
      </c>
      <c r="C179" s="42" t="s">
        <v>162</v>
      </c>
      <c r="D179" s="43">
        <v>63</v>
      </c>
      <c r="E179" s="43">
        <v>63</v>
      </c>
      <c r="F179" s="43">
        <v>63</v>
      </c>
      <c r="G179" s="43">
        <v>64</v>
      </c>
      <c r="H179" s="43">
        <v>64</v>
      </c>
      <c r="I179" s="43">
        <v>64</v>
      </c>
      <c r="J179" s="43">
        <v>64</v>
      </c>
      <c r="K179" s="43">
        <v>66</v>
      </c>
      <c r="L179" s="43">
        <v>66</v>
      </c>
      <c r="M179" s="43">
        <v>66</v>
      </c>
      <c r="N179" s="43">
        <v>66</v>
      </c>
      <c r="O179" s="43">
        <v>66</v>
      </c>
      <c r="P179" s="42"/>
      <c r="Q179" s="42"/>
      <c r="R179" s="42"/>
      <c r="S179" s="42"/>
      <c r="T179" s="42"/>
      <c r="U179" s="42"/>
      <c r="V179" s="42"/>
      <c r="W179" s="42"/>
      <c r="X179" s="42"/>
      <c r="Y179" s="42">
        <f t="shared" si="4"/>
        <v>64.583333333333329</v>
      </c>
      <c r="Z179" s="42" t="s">
        <v>343</v>
      </c>
      <c r="AA179" s="42">
        <v>101.21863644439199</v>
      </c>
      <c r="AB179" s="42" t="s">
        <v>2</v>
      </c>
      <c r="AC179" s="42" t="s">
        <v>343</v>
      </c>
      <c r="AD179" s="39" t="str">
        <f t="shared" si="5"/>
        <v>TO:0000137 (Days to heading) = Normal (Between 75% and 125%)</v>
      </c>
    </row>
    <row r="180" spans="1:30" s="39" customFormat="1" x14ac:dyDescent="0.2">
      <c r="A180" s="42" t="s">
        <v>240</v>
      </c>
      <c r="B180" s="46" t="s">
        <v>587</v>
      </c>
      <c r="C180" s="42" t="s">
        <v>30</v>
      </c>
      <c r="D180" s="43">
        <v>41</v>
      </c>
      <c r="E180" s="43">
        <v>41</v>
      </c>
      <c r="F180" s="43">
        <v>41</v>
      </c>
      <c r="G180" s="43">
        <v>41</v>
      </c>
      <c r="H180" s="43">
        <v>41</v>
      </c>
      <c r="I180" s="43">
        <v>41</v>
      </c>
      <c r="J180" s="43">
        <v>41</v>
      </c>
      <c r="K180" s="43">
        <v>41</v>
      </c>
      <c r="L180" s="43">
        <v>43</v>
      </c>
      <c r="M180" s="43">
        <v>43</v>
      </c>
      <c r="N180" s="43">
        <v>43</v>
      </c>
      <c r="O180" s="43">
        <v>43</v>
      </c>
      <c r="P180" s="42"/>
      <c r="Q180" s="42"/>
      <c r="R180" s="42"/>
      <c r="S180" s="42"/>
      <c r="T180" s="42"/>
      <c r="U180" s="42"/>
      <c r="V180" s="42"/>
      <c r="W180" s="42"/>
      <c r="X180" s="42"/>
      <c r="Y180" s="42">
        <f t="shared" si="4"/>
        <v>41.666666666666664</v>
      </c>
      <c r="Z180" s="42" t="s">
        <v>240</v>
      </c>
      <c r="AA180" s="42">
        <v>101.23370137407876</v>
      </c>
      <c r="AB180" s="42" t="s">
        <v>2</v>
      </c>
      <c r="AC180" s="42" t="s">
        <v>240</v>
      </c>
      <c r="AD180" s="39" t="str">
        <f t="shared" si="5"/>
        <v>TO:0000137 (Days to heading) = Normal (Between 75% and 125%)</v>
      </c>
    </row>
    <row r="181" spans="1:30" s="39" customFormat="1" x14ac:dyDescent="0.2">
      <c r="A181" s="42" t="s">
        <v>124</v>
      </c>
      <c r="B181" s="46" t="s">
        <v>597</v>
      </c>
      <c r="C181" s="42" t="s">
        <v>30</v>
      </c>
      <c r="D181" s="43">
        <v>41</v>
      </c>
      <c r="E181" s="43">
        <v>41</v>
      </c>
      <c r="F181" s="43">
        <v>41</v>
      </c>
      <c r="G181" s="43">
        <v>41</v>
      </c>
      <c r="H181" s="43">
        <v>42</v>
      </c>
      <c r="I181" s="43">
        <v>42</v>
      </c>
      <c r="J181" s="43">
        <v>42</v>
      </c>
      <c r="K181" s="43">
        <v>42</v>
      </c>
      <c r="L181" s="43">
        <v>42</v>
      </c>
      <c r="M181" s="43">
        <v>42</v>
      </c>
      <c r="N181" s="43">
        <v>42</v>
      </c>
      <c r="O181" s="43">
        <v>42</v>
      </c>
      <c r="P181" s="42"/>
      <c r="Q181" s="42"/>
      <c r="R181" s="42"/>
      <c r="S181" s="42"/>
      <c r="T181" s="42"/>
      <c r="U181" s="42"/>
      <c r="V181" s="42"/>
      <c r="W181" s="42"/>
      <c r="X181" s="42"/>
      <c r="Y181" s="42">
        <f t="shared" si="4"/>
        <v>41.666666666666664</v>
      </c>
      <c r="Z181" s="42" t="s">
        <v>124</v>
      </c>
      <c r="AA181" s="42">
        <v>101.23370137407876</v>
      </c>
      <c r="AB181" s="42" t="s">
        <v>2</v>
      </c>
      <c r="AC181" s="42" t="s">
        <v>124</v>
      </c>
      <c r="AD181" s="39" t="str">
        <f t="shared" si="5"/>
        <v>TO:0000137 (Days to heading) = Normal (Between 75% and 125%)</v>
      </c>
    </row>
    <row r="182" spans="1:30" s="39" customFormat="1" x14ac:dyDescent="0.2">
      <c r="A182" s="42" t="s">
        <v>161</v>
      </c>
      <c r="B182" s="48" t="s">
        <v>729</v>
      </c>
      <c r="C182" s="42" t="s">
        <v>162</v>
      </c>
      <c r="D182" s="43">
        <v>63</v>
      </c>
      <c r="E182" s="43">
        <v>63</v>
      </c>
      <c r="F182" s="43">
        <v>63</v>
      </c>
      <c r="G182" s="43">
        <v>63</v>
      </c>
      <c r="H182" s="43">
        <v>63</v>
      </c>
      <c r="I182" s="43">
        <v>66</v>
      </c>
      <c r="J182" s="43">
        <v>66</v>
      </c>
      <c r="K182" s="43">
        <v>66</v>
      </c>
      <c r="L182" s="43">
        <v>66</v>
      </c>
      <c r="M182" s="43">
        <v>66</v>
      </c>
      <c r="N182" s="43">
        <v>66</v>
      </c>
      <c r="O182" s="43"/>
      <c r="P182" s="42"/>
      <c r="Q182" s="42"/>
      <c r="R182" s="42"/>
      <c r="S182" s="42"/>
      <c r="T182" s="42"/>
      <c r="U182" s="42"/>
      <c r="V182" s="42"/>
      <c r="W182" s="42"/>
      <c r="X182" s="42"/>
      <c r="Y182" s="42">
        <f t="shared" si="4"/>
        <v>64.63636363636364</v>
      </c>
      <c r="Z182" s="42" t="s">
        <v>161</v>
      </c>
      <c r="AA182" s="42">
        <v>101.30174852123784</v>
      </c>
      <c r="AB182" s="42" t="s">
        <v>2</v>
      </c>
      <c r="AC182" s="42" t="s">
        <v>161</v>
      </c>
      <c r="AD182" s="39" t="str">
        <f t="shared" si="5"/>
        <v>TO:0000137 (Days to heading) = Normal (Between 75% and 125%)</v>
      </c>
    </row>
    <row r="183" spans="1:30" s="39" customFormat="1" x14ac:dyDescent="0.2">
      <c r="A183" s="42" t="s">
        <v>138</v>
      </c>
      <c r="B183" s="46" t="s">
        <v>654</v>
      </c>
      <c r="C183" s="42" t="s">
        <v>19</v>
      </c>
      <c r="D183" s="43">
        <v>48</v>
      </c>
      <c r="E183" s="43">
        <v>48</v>
      </c>
      <c r="F183" s="43">
        <v>49</v>
      </c>
      <c r="G183" s="43">
        <v>50</v>
      </c>
      <c r="H183" s="43">
        <v>50</v>
      </c>
      <c r="I183" s="43">
        <v>53</v>
      </c>
      <c r="J183" s="43">
        <v>53</v>
      </c>
      <c r="K183" s="43">
        <v>53</v>
      </c>
      <c r="L183" s="43">
        <v>56</v>
      </c>
      <c r="M183" s="43">
        <v>56</v>
      </c>
      <c r="N183" s="43">
        <v>56</v>
      </c>
      <c r="O183" s="43">
        <v>56</v>
      </c>
      <c r="P183" s="42"/>
      <c r="Q183" s="42"/>
      <c r="R183" s="42"/>
      <c r="S183" s="42"/>
      <c r="T183" s="42"/>
      <c r="U183" s="42"/>
      <c r="V183" s="42"/>
      <c r="W183" s="42"/>
      <c r="X183" s="42"/>
      <c r="Y183" s="42">
        <f t="shared" si="4"/>
        <v>52.333333333333336</v>
      </c>
      <c r="Z183" s="42" t="s">
        <v>138</v>
      </c>
      <c r="AA183" s="42">
        <v>101.35120265301104</v>
      </c>
      <c r="AB183" s="42" t="s">
        <v>2</v>
      </c>
      <c r="AC183" s="42" t="s">
        <v>138</v>
      </c>
      <c r="AD183" s="39" t="str">
        <f t="shared" si="5"/>
        <v>TO:0000137 (Days to heading) = Normal (Between 75% and 125%)</v>
      </c>
    </row>
    <row r="184" spans="1:30" s="39" customFormat="1" x14ac:dyDescent="0.2">
      <c r="A184" s="42" t="s">
        <v>143</v>
      </c>
      <c r="B184" s="46" t="s">
        <v>676</v>
      </c>
      <c r="C184" s="42" t="s">
        <v>34</v>
      </c>
      <c r="D184" s="43">
        <v>56</v>
      </c>
      <c r="E184" s="43">
        <v>60</v>
      </c>
      <c r="F184" s="43">
        <v>60</v>
      </c>
      <c r="G184" s="43">
        <v>60</v>
      </c>
      <c r="H184" s="43">
        <v>60</v>
      </c>
      <c r="I184" s="43">
        <v>60</v>
      </c>
      <c r="J184" s="43">
        <v>60</v>
      </c>
      <c r="K184" s="43">
        <v>62</v>
      </c>
      <c r="L184" s="43">
        <v>62</v>
      </c>
      <c r="M184" s="43">
        <v>64</v>
      </c>
      <c r="N184" s="43">
        <v>64</v>
      </c>
      <c r="O184" s="43">
        <v>64</v>
      </c>
      <c r="P184" s="42"/>
      <c r="Q184" s="42"/>
      <c r="R184" s="42"/>
      <c r="S184" s="42"/>
      <c r="T184" s="42"/>
      <c r="U184" s="42"/>
      <c r="V184" s="42"/>
      <c r="W184" s="42"/>
      <c r="X184" s="42"/>
      <c r="Y184" s="42">
        <f t="shared" si="4"/>
        <v>61</v>
      </c>
      <c r="Z184" s="42" t="s">
        <v>143</v>
      </c>
      <c r="AA184" s="42">
        <v>101.43525681415777</v>
      </c>
      <c r="AB184" s="42" t="s">
        <v>2</v>
      </c>
      <c r="AC184" s="42" t="s">
        <v>143</v>
      </c>
      <c r="AD184" s="39" t="str">
        <f t="shared" si="5"/>
        <v>TO:0000137 (Days to heading) = Normal (Between 75% and 125%)</v>
      </c>
    </row>
    <row r="185" spans="1:30" s="39" customFormat="1" x14ac:dyDescent="0.2">
      <c r="A185" s="42" t="s">
        <v>56</v>
      </c>
      <c r="B185" s="46" t="s">
        <v>678</v>
      </c>
      <c r="C185" s="42" t="s">
        <v>34</v>
      </c>
      <c r="D185" s="43">
        <v>56</v>
      </c>
      <c r="E185" s="43">
        <v>56</v>
      </c>
      <c r="F185" s="43">
        <v>60</v>
      </c>
      <c r="G185" s="43">
        <v>60</v>
      </c>
      <c r="H185" s="43">
        <v>60</v>
      </c>
      <c r="I185" s="43">
        <v>62</v>
      </c>
      <c r="J185" s="43">
        <v>62</v>
      </c>
      <c r="K185" s="43">
        <v>62</v>
      </c>
      <c r="L185" s="43">
        <v>63</v>
      </c>
      <c r="M185" s="43">
        <v>69</v>
      </c>
      <c r="N185" s="43"/>
      <c r="O185" s="43"/>
      <c r="P185" s="42"/>
      <c r="Q185" s="42"/>
      <c r="R185" s="42"/>
      <c r="S185" s="42"/>
      <c r="T185" s="42"/>
      <c r="U185" s="42"/>
      <c r="V185" s="42"/>
      <c r="W185" s="42"/>
      <c r="X185" s="42"/>
      <c r="Y185" s="42">
        <f t="shared" si="4"/>
        <v>61</v>
      </c>
      <c r="Z185" s="42" t="s">
        <v>56</v>
      </c>
      <c r="AA185" s="42">
        <v>101.43525681415777</v>
      </c>
      <c r="AB185" s="42" t="s">
        <v>2</v>
      </c>
      <c r="AC185" s="42" t="s">
        <v>56</v>
      </c>
      <c r="AD185" s="39" t="str">
        <f t="shared" si="5"/>
        <v>TO:0000137 (Days to heading) = Normal (Between 75% and 125%)</v>
      </c>
    </row>
    <row r="186" spans="1:30" s="39" customFormat="1" x14ac:dyDescent="0.2">
      <c r="A186" s="42" t="s">
        <v>253</v>
      </c>
      <c r="B186" s="46" t="s">
        <v>605</v>
      </c>
      <c r="C186" s="42" t="s">
        <v>30</v>
      </c>
      <c r="D186" s="43">
        <v>41</v>
      </c>
      <c r="E186" s="43">
        <v>41</v>
      </c>
      <c r="F186" s="43">
        <v>41</v>
      </c>
      <c r="G186" s="43">
        <v>42</v>
      </c>
      <c r="H186" s="43">
        <v>42</v>
      </c>
      <c r="I186" s="43">
        <v>42</v>
      </c>
      <c r="J186" s="43">
        <v>42</v>
      </c>
      <c r="K186" s="43">
        <v>42</v>
      </c>
      <c r="L186" s="43">
        <v>42</v>
      </c>
      <c r="M186" s="43">
        <v>42</v>
      </c>
      <c r="N186" s="43">
        <v>42</v>
      </c>
      <c r="O186" s="43">
        <v>42</v>
      </c>
      <c r="P186" s="42"/>
      <c r="Q186" s="42"/>
      <c r="R186" s="42"/>
      <c r="S186" s="42"/>
      <c r="T186" s="42"/>
      <c r="U186" s="42"/>
      <c r="V186" s="42"/>
      <c r="W186" s="42"/>
      <c r="X186" s="42"/>
      <c r="Y186" s="42">
        <f t="shared" si="4"/>
        <v>41.75</v>
      </c>
      <c r="Z186" s="42" t="s">
        <v>253</v>
      </c>
      <c r="AA186" s="42">
        <v>101.43616877682693</v>
      </c>
      <c r="AB186" s="42" t="s">
        <v>2</v>
      </c>
      <c r="AC186" s="42" t="s">
        <v>253</v>
      </c>
      <c r="AD186" s="39" t="str">
        <f t="shared" si="5"/>
        <v>TO:0000137 (Days to heading) = Normal (Between 75% and 125%)</v>
      </c>
    </row>
    <row r="187" spans="1:30" s="39" customFormat="1" x14ac:dyDescent="0.2">
      <c r="A187" s="42" t="s">
        <v>127</v>
      </c>
      <c r="B187" s="46" t="s">
        <v>605</v>
      </c>
      <c r="C187" s="42" t="s">
        <v>30</v>
      </c>
      <c r="D187" s="43">
        <v>41</v>
      </c>
      <c r="E187" s="43">
        <v>41</v>
      </c>
      <c r="F187" s="43">
        <v>41</v>
      </c>
      <c r="G187" s="43">
        <v>42</v>
      </c>
      <c r="H187" s="43">
        <v>42</v>
      </c>
      <c r="I187" s="43">
        <v>42</v>
      </c>
      <c r="J187" s="43">
        <v>42</v>
      </c>
      <c r="K187" s="43">
        <v>42</v>
      </c>
      <c r="L187" s="43">
        <v>42</v>
      </c>
      <c r="M187" s="43">
        <v>42</v>
      </c>
      <c r="N187" s="43">
        <v>42</v>
      </c>
      <c r="O187" s="43">
        <v>42</v>
      </c>
      <c r="P187" s="42"/>
      <c r="Q187" s="42"/>
      <c r="R187" s="42"/>
      <c r="S187" s="42"/>
      <c r="T187" s="42"/>
      <c r="U187" s="42"/>
      <c r="V187" s="42"/>
      <c r="W187" s="42"/>
      <c r="X187" s="42"/>
      <c r="Y187" s="42">
        <f t="shared" si="4"/>
        <v>41.75</v>
      </c>
      <c r="Z187" s="42" t="s">
        <v>127</v>
      </c>
      <c r="AA187" s="42">
        <v>101.43616877682693</v>
      </c>
      <c r="AB187" s="42" t="s">
        <v>2</v>
      </c>
      <c r="AC187" s="42" t="s">
        <v>127</v>
      </c>
      <c r="AD187" s="39" t="str">
        <f t="shared" si="5"/>
        <v>TO:0000137 (Days to heading) = Normal (Between 75% and 125%)</v>
      </c>
    </row>
    <row r="188" spans="1:30" s="39" customFormat="1" x14ac:dyDescent="0.2">
      <c r="A188" s="42" t="s">
        <v>351</v>
      </c>
      <c r="B188" s="48" t="s">
        <v>751</v>
      </c>
      <c r="C188" s="42" t="s">
        <v>162</v>
      </c>
      <c r="D188" s="43">
        <v>63</v>
      </c>
      <c r="E188" s="43">
        <v>63</v>
      </c>
      <c r="F188" s="43">
        <v>63</v>
      </c>
      <c r="G188" s="43">
        <v>63</v>
      </c>
      <c r="H188" s="43">
        <v>63</v>
      </c>
      <c r="I188" s="43">
        <v>66</v>
      </c>
      <c r="J188" s="43">
        <v>66</v>
      </c>
      <c r="K188" s="43">
        <v>66</v>
      </c>
      <c r="L188" s="43">
        <v>66</v>
      </c>
      <c r="M188" s="43">
        <v>66</v>
      </c>
      <c r="N188" s="43">
        <v>66</v>
      </c>
      <c r="O188" s="43">
        <v>66</v>
      </c>
      <c r="P188" s="42"/>
      <c r="Q188" s="42"/>
      <c r="R188" s="42"/>
      <c r="S188" s="42"/>
      <c r="T188" s="42"/>
      <c r="U188" s="42"/>
      <c r="V188" s="42"/>
      <c r="W188" s="42"/>
      <c r="X188" s="42"/>
      <c r="Y188" s="42">
        <f t="shared" si="4"/>
        <v>64.75</v>
      </c>
      <c r="Z188" s="42" t="s">
        <v>351</v>
      </c>
      <c r="AA188" s="42">
        <v>101.47984582876462</v>
      </c>
      <c r="AB188" s="42" t="s">
        <v>2</v>
      </c>
      <c r="AC188" s="42" t="s">
        <v>351</v>
      </c>
      <c r="AD188" s="39" t="str">
        <f t="shared" si="5"/>
        <v>TO:0000137 (Days to heading) = Normal (Between 75% and 125%)</v>
      </c>
    </row>
    <row r="189" spans="1:30" s="39" customFormat="1" x14ac:dyDescent="0.2">
      <c r="A189" s="42" t="s">
        <v>171</v>
      </c>
      <c r="B189" s="48" t="s">
        <v>752</v>
      </c>
      <c r="C189" s="42" t="s">
        <v>162</v>
      </c>
      <c r="D189" s="43">
        <v>63</v>
      </c>
      <c r="E189" s="43">
        <v>63</v>
      </c>
      <c r="F189" s="43">
        <v>63</v>
      </c>
      <c r="G189" s="43">
        <v>64</v>
      </c>
      <c r="H189" s="43">
        <v>64</v>
      </c>
      <c r="I189" s="43">
        <v>64</v>
      </c>
      <c r="J189" s="43">
        <v>66</v>
      </c>
      <c r="K189" s="43">
        <v>66</v>
      </c>
      <c r="L189" s="43">
        <v>66</v>
      </c>
      <c r="M189" s="43">
        <v>66</v>
      </c>
      <c r="N189" s="43">
        <v>66</v>
      </c>
      <c r="O189" s="43">
        <v>66</v>
      </c>
      <c r="P189" s="42"/>
      <c r="Q189" s="42"/>
      <c r="R189" s="42"/>
      <c r="S189" s="42"/>
      <c r="T189" s="42"/>
      <c r="U189" s="42"/>
      <c r="V189" s="42"/>
      <c r="W189" s="42"/>
      <c r="X189" s="42"/>
      <c r="Y189" s="42">
        <f t="shared" si="4"/>
        <v>64.75</v>
      </c>
      <c r="Z189" s="42" t="s">
        <v>171</v>
      </c>
      <c r="AA189" s="42">
        <v>101.47984582876462</v>
      </c>
      <c r="AB189" s="42" t="s">
        <v>2</v>
      </c>
      <c r="AC189" s="42" t="s">
        <v>171</v>
      </c>
      <c r="AD189" s="39" t="str">
        <f t="shared" si="5"/>
        <v>TO:0000137 (Days to heading) = Normal (Between 75% and 125%)</v>
      </c>
    </row>
    <row r="190" spans="1:30" s="39" customFormat="1" x14ac:dyDescent="0.2">
      <c r="A190" s="42" t="s">
        <v>247</v>
      </c>
      <c r="B190" s="46" t="s">
        <v>598</v>
      </c>
      <c r="C190" s="42" t="s">
        <v>30</v>
      </c>
      <c r="D190" s="43">
        <v>41</v>
      </c>
      <c r="E190" s="43">
        <v>41</v>
      </c>
      <c r="F190" s="43">
        <v>42</v>
      </c>
      <c r="G190" s="43">
        <v>42</v>
      </c>
      <c r="H190" s="43">
        <v>42</v>
      </c>
      <c r="I190" s="43">
        <v>42</v>
      </c>
      <c r="J190" s="43">
        <v>42</v>
      </c>
      <c r="K190" s="43">
        <v>42</v>
      </c>
      <c r="L190" s="43">
        <v>42</v>
      </c>
      <c r="M190" s="43">
        <v>42</v>
      </c>
      <c r="N190" s="43"/>
      <c r="O190" s="43"/>
      <c r="P190" s="42"/>
      <c r="Q190" s="42"/>
      <c r="R190" s="42"/>
      <c r="S190" s="42"/>
      <c r="T190" s="42"/>
      <c r="U190" s="42"/>
      <c r="V190" s="42"/>
      <c r="W190" s="42"/>
      <c r="X190" s="42"/>
      <c r="Y190" s="42">
        <f t="shared" si="4"/>
        <v>41.8</v>
      </c>
      <c r="Z190" s="42" t="s">
        <v>247</v>
      </c>
      <c r="AA190" s="42">
        <v>101.55764921847583</v>
      </c>
      <c r="AB190" s="42" t="s">
        <v>2</v>
      </c>
      <c r="AC190" s="42" t="s">
        <v>247</v>
      </c>
      <c r="AD190" s="39" t="str">
        <f t="shared" si="5"/>
        <v>TO:0000137 (Days to heading) = Normal (Between 75% and 125%)</v>
      </c>
    </row>
    <row r="191" spans="1:30" s="39" customFormat="1" x14ac:dyDescent="0.2">
      <c r="A191" s="42" t="s">
        <v>69</v>
      </c>
      <c r="B191" s="48" t="s">
        <v>715</v>
      </c>
      <c r="C191" s="42" t="s">
        <v>59</v>
      </c>
      <c r="D191" s="43">
        <v>63</v>
      </c>
      <c r="E191" s="43">
        <v>63</v>
      </c>
      <c r="F191" s="43">
        <v>63</v>
      </c>
      <c r="G191" s="43">
        <v>63</v>
      </c>
      <c r="H191" s="43">
        <v>65</v>
      </c>
      <c r="I191" s="43">
        <v>65</v>
      </c>
      <c r="J191" s="43">
        <v>65</v>
      </c>
      <c r="K191" s="43">
        <v>65</v>
      </c>
      <c r="L191" s="43">
        <v>65</v>
      </c>
      <c r="M191" s="43">
        <v>65</v>
      </c>
      <c r="N191" s="43">
        <v>65</v>
      </c>
      <c r="O191" s="43"/>
      <c r="P191" s="42"/>
      <c r="Q191" s="42"/>
      <c r="R191" s="42"/>
      <c r="S191" s="42"/>
      <c r="T191" s="42"/>
      <c r="U191" s="42"/>
      <c r="V191" s="42"/>
      <c r="W191" s="42"/>
      <c r="X191" s="42"/>
      <c r="Y191" s="42">
        <f t="shared" si="4"/>
        <v>64.272727272727266</v>
      </c>
      <c r="Z191" s="42" t="s">
        <v>69</v>
      </c>
      <c r="AA191" s="42">
        <v>101.58010002240798</v>
      </c>
      <c r="AB191" s="42" t="s">
        <v>2</v>
      </c>
      <c r="AC191" s="42" t="s">
        <v>69</v>
      </c>
      <c r="AD191" s="39" t="str">
        <f t="shared" si="5"/>
        <v>TO:0000137 (Days to heading) = Normal (Between 75% and 125%)</v>
      </c>
    </row>
    <row r="192" spans="1:30" s="39" customFormat="1" x14ac:dyDescent="0.2">
      <c r="A192" s="42" t="s">
        <v>353</v>
      </c>
      <c r="B192" s="48" t="s">
        <v>753</v>
      </c>
      <c r="C192" s="42" t="s">
        <v>162</v>
      </c>
      <c r="D192" s="43">
        <v>63</v>
      </c>
      <c r="E192" s="43">
        <v>63</v>
      </c>
      <c r="F192" s="43">
        <v>63</v>
      </c>
      <c r="G192" s="43">
        <v>63</v>
      </c>
      <c r="H192" s="43">
        <v>64</v>
      </c>
      <c r="I192" s="43">
        <v>66</v>
      </c>
      <c r="J192" s="43">
        <v>66</v>
      </c>
      <c r="K192" s="43">
        <v>66</v>
      </c>
      <c r="L192" s="43">
        <v>66</v>
      </c>
      <c r="M192" s="43">
        <v>66</v>
      </c>
      <c r="N192" s="43">
        <v>66</v>
      </c>
      <c r="O192" s="43">
        <v>66</v>
      </c>
      <c r="P192" s="42"/>
      <c r="Q192" s="42"/>
      <c r="R192" s="42"/>
      <c r="S192" s="42"/>
      <c r="T192" s="42"/>
      <c r="U192" s="42"/>
      <c r="V192" s="42"/>
      <c r="W192" s="42"/>
      <c r="X192" s="42"/>
      <c r="Y192" s="42">
        <f t="shared" si="4"/>
        <v>64.833333333333329</v>
      </c>
      <c r="Z192" s="42" t="s">
        <v>353</v>
      </c>
      <c r="AA192" s="42">
        <v>101.61045052095093</v>
      </c>
      <c r="AB192" s="42" t="s">
        <v>2</v>
      </c>
      <c r="AC192" s="42" t="s">
        <v>353</v>
      </c>
      <c r="AD192" s="39" t="str">
        <f t="shared" si="5"/>
        <v>TO:0000137 (Days to heading) = Normal (Between 75% and 125%)</v>
      </c>
    </row>
    <row r="193" spans="1:30" s="39" customFormat="1" x14ac:dyDescent="0.2">
      <c r="A193" s="42" t="s">
        <v>245</v>
      </c>
      <c r="B193" s="46" t="s">
        <v>594</v>
      </c>
      <c r="C193" s="42" t="s">
        <v>30</v>
      </c>
      <c r="D193" s="43">
        <v>41</v>
      </c>
      <c r="E193" s="43">
        <v>41</v>
      </c>
      <c r="F193" s="43">
        <v>42</v>
      </c>
      <c r="G193" s="43">
        <v>42</v>
      </c>
      <c r="H193" s="43">
        <v>42</v>
      </c>
      <c r="I193" s="43">
        <v>42</v>
      </c>
      <c r="J193" s="43">
        <v>42</v>
      </c>
      <c r="K193" s="43">
        <v>42</v>
      </c>
      <c r="L193" s="43">
        <v>42</v>
      </c>
      <c r="M193" s="43">
        <v>42</v>
      </c>
      <c r="N193" s="43">
        <v>42</v>
      </c>
      <c r="O193" s="43">
        <v>42</v>
      </c>
      <c r="P193" s="42"/>
      <c r="Q193" s="42"/>
      <c r="R193" s="42"/>
      <c r="S193" s="42"/>
      <c r="T193" s="42"/>
      <c r="U193" s="42"/>
      <c r="V193" s="42"/>
      <c r="W193" s="42"/>
      <c r="X193" s="42"/>
      <c r="Y193" s="42">
        <f t="shared" si="4"/>
        <v>41.833333333333336</v>
      </c>
      <c r="Z193" s="42" t="s">
        <v>245</v>
      </c>
      <c r="AA193" s="42">
        <v>101.6386361795751</v>
      </c>
      <c r="AB193" s="42" t="s">
        <v>2</v>
      </c>
      <c r="AC193" s="42" t="s">
        <v>245</v>
      </c>
      <c r="AD193" s="39" t="str">
        <f t="shared" si="5"/>
        <v>TO:0000137 (Days to heading) = Normal (Between 75% and 125%)</v>
      </c>
    </row>
    <row r="194" spans="1:30" s="39" customFormat="1" x14ac:dyDescent="0.2">
      <c r="A194" s="42" t="s">
        <v>232</v>
      </c>
      <c r="B194" s="48" t="s">
        <v>574</v>
      </c>
      <c r="C194" s="42" t="s">
        <v>39</v>
      </c>
      <c r="D194" s="43">
        <v>43</v>
      </c>
      <c r="E194" s="43">
        <v>43</v>
      </c>
      <c r="F194" s="43">
        <v>43</v>
      </c>
      <c r="G194" s="43">
        <v>45</v>
      </c>
      <c r="H194" s="43">
        <v>45</v>
      </c>
      <c r="I194" s="43">
        <v>45</v>
      </c>
      <c r="J194" s="43">
        <v>49</v>
      </c>
      <c r="K194" s="43">
        <v>49</v>
      </c>
      <c r="L194" s="43">
        <v>49</v>
      </c>
      <c r="M194" s="43">
        <v>49</v>
      </c>
      <c r="N194" s="43">
        <v>49</v>
      </c>
      <c r="O194" s="43">
        <v>49</v>
      </c>
      <c r="P194" s="42"/>
      <c r="Q194" s="42"/>
      <c r="R194" s="42"/>
      <c r="S194" s="42"/>
      <c r="T194" s="42"/>
      <c r="U194" s="42"/>
      <c r="V194" s="42"/>
      <c r="W194" s="42"/>
      <c r="X194" s="42"/>
      <c r="Y194" s="42">
        <f t="shared" ref="Y194:Y243" si="6">AVERAGE(D194:X194)</f>
        <v>46.5</v>
      </c>
      <c r="Z194" s="42" t="s">
        <v>232</v>
      </c>
      <c r="AA194" s="42">
        <v>101.6532734035008</v>
      </c>
      <c r="AB194" s="42" t="s">
        <v>2</v>
      </c>
      <c r="AC194" s="42" t="s">
        <v>232</v>
      </c>
      <c r="AD194" s="39" t="str">
        <f t="shared" si="5"/>
        <v>TO:0000137 (Days to heading) = Normal (Between 75% and 125%)</v>
      </c>
    </row>
    <row r="195" spans="1:30" s="39" customFormat="1" x14ac:dyDescent="0.2">
      <c r="A195" s="42" t="s">
        <v>319</v>
      </c>
      <c r="B195" s="48" t="s">
        <v>703</v>
      </c>
      <c r="C195" s="42" t="s">
        <v>59</v>
      </c>
      <c r="D195" s="43">
        <v>63</v>
      </c>
      <c r="E195" s="43">
        <v>63</v>
      </c>
      <c r="F195" s="43">
        <v>63</v>
      </c>
      <c r="G195" s="43">
        <v>63</v>
      </c>
      <c r="H195" s="43">
        <v>65</v>
      </c>
      <c r="I195" s="43">
        <v>65</v>
      </c>
      <c r="J195" s="43">
        <v>65</v>
      </c>
      <c r="K195" s="43">
        <v>65</v>
      </c>
      <c r="L195" s="43">
        <v>65</v>
      </c>
      <c r="M195" s="43">
        <v>65</v>
      </c>
      <c r="N195" s="43">
        <v>65</v>
      </c>
      <c r="O195" s="43">
        <v>65</v>
      </c>
      <c r="P195" s="42"/>
      <c r="Q195" s="42"/>
      <c r="R195" s="42"/>
      <c r="S195" s="42"/>
      <c r="T195" s="42"/>
      <c r="U195" s="42"/>
      <c r="V195" s="42"/>
      <c r="W195" s="42"/>
      <c r="X195" s="42"/>
      <c r="Y195" s="42">
        <f t="shared" si="6"/>
        <v>64.333333333333329</v>
      </c>
      <c r="Z195" s="42" t="s">
        <v>319</v>
      </c>
      <c r="AA195" s="42">
        <v>101.67588512379639</v>
      </c>
      <c r="AB195" s="42" t="s">
        <v>2</v>
      </c>
      <c r="AC195" s="42" t="s">
        <v>319</v>
      </c>
      <c r="AD195" s="39" t="str">
        <f t="shared" ref="AD195:AD243" si="7">CONCATENATE("TO:0000137 (Days to heading) = ", AB195, " (Between 75% and 125%)")</f>
        <v>TO:0000137 (Days to heading) = Normal (Between 75% and 125%)</v>
      </c>
    </row>
    <row r="196" spans="1:30" s="39" customFormat="1" x14ac:dyDescent="0.2">
      <c r="A196" s="42" t="s">
        <v>139</v>
      </c>
      <c r="B196" s="46" t="s">
        <v>666</v>
      </c>
      <c r="C196" s="42" t="s">
        <v>34</v>
      </c>
      <c r="D196" s="43">
        <v>56</v>
      </c>
      <c r="E196" s="43">
        <v>56</v>
      </c>
      <c r="F196" s="43">
        <v>60</v>
      </c>
      <c r="G196" s="43">
        <v>60</v>
      </c>
      <c r="H196" s="43">
        <v>60</v>
      </c>
      <c r="I196" s="43">
        <v>62</v>
      </c>
      <c r="J196" s="43">
        <v>62</v>
      </c>
      <c r="K196" s="43">
        <v>62</v>
      </c>
      <c r="L196" s="43">
        <v>64</v>
      </c>
      <c r="M196" s="43">
        <v>64</v>
      </c>
      <c r="N196" s="43">
        <v>64</v>
      </c>
      <c r="O196" s="43">
        <v>64</v>
      </c>
      <c r="P196" s="42"/>
      <c r="Q196" s="42"/>
      <c r="R196" s="42"/>
      <c r="S196" s="42"/>
      <c r="T196" s="42"/>
      <c r="U196" s="42"/>
      <c r="V196" s="42"/>
      <c r="W196" s="42"/>
      <c r="X196" s="42"/>
      <c r="Y196" s="42">
        <f t="shared" si="6"/>
        <v>61.166666666666664</v>
      </c>
      <c r="Z196" s="42" t="s">
        <v>139</v>
      </c>
      <c r="AA196" s="42">
        <v>101.71240232457896</v>
      </c>
      <c r="AB196" s="42" t="s">
        <v>2</v>
      </c>
      <c r="AC196" s="42" t="s">
        <v>139</v>
      </c>
      <c r="AD196" s="39" t="str">
        <f t="shared" si="7"/>
        <v>TO:0000137 (Days to heading) = Normal (Between 75% and 125%)</v>
      </c>
    </row>
    <row r="197" spans="1:30" s="39" customFormat="1" x14ac:dyDescent="0.2">
      <c r="A197" s="42" t="s">
        <v>141</v>
      </c>
      <c r="B197" s="46" t="s">
        <v>671</v>
      </c>
      <c r="C197" s="42" t="s">
        <v>34</v>
      </c>
      <c r="D197" s="43">
        <v>56</v>
      </c>
      <c r="E197" s="43">
        <v>60</v>
      </c>
      <c r="F197" s="43">
        <v>60</v>
      </c>
      <c r="G197" s="43">
        <v>60</v>
      </c>
      <c r="H197" s="43">
        <v>60</v>
      </c>
      <c r="I197" s="43">
        <v>62</v>
      </c>
      <c r="J197" s="43">
        <v>62</v>
      </c>
      <c r="K197" s="43">
        <v>62</v>
      </c>
      <c r="L197" s="43">
        <v>63</v>
      </c>
      <c r="M197" s="43">
        <v>63</v>
      </c>
      <c r="N197" s="43">
        <v>63</v>
      </c>
      <c r="O197" s="43">
        <v>63</v>
      </c>
      <c r="P197" s="42"/>
      <c r="Q197" s="42"/>
      <c r="R197" s="42"/>
      <c r="S197" s="42"/>
      <c r="T197" s="42"/>
      <c r="U197" s="42"/>
      <c r="V197" s="42"/>
      <c r="W197" s="42"/>
      <c r="X197" s="42"/>
      <c r="Y197" s="42">
        <f t="shared" si="6"/>
        <v>61.166666666666664</v>
      </c>
      <c r="Z197" s="42" t="s">
        <v>141</v>
      </c>
      <c r="AA197" s="42">
        <v>101.71240232457896</v>
      </c>
      <c r="AB197" s="42" t="s">
        <v>2</v>
      </c>
      <c r="AC197" s="42" t="s">
        <v>141</v>
      </c>
      <c r="AD197" s="39" t="str">
        <f t="shared" si="7"/>
        <v>TO:0000137 (Days to heading) = Normal (Between 75% and 125%)</v>
      </c>
    </row>
    <row r="198" spans="1:30" s="39" customFormat="1" x14ac:dyDescent="0.2">
      <c r="A198" s="42" t="s">
        <v>331</v>
      </c>
      <c r="B198" s="48" t="s">
        <v>726</v>
      </c>
      <c r="C198" s="42" t="s">
        <v>162</v>
      </c>
      <c r="D198" s="43">
        <v>63</v>
      </c>
      <c r="E198" s="43">
        <v>64</v>
      </c>
      <c r="F198" s="43">
        <v>64</v>
      </c>
      <c r="G198" s="43">
        <v>64</v>
      </c>
      <c r="H198" s="43">
        <v>64</v>
      </c>
      <c r="I198" s="43">
        <v>64</v>
      </c>
      <c r="J198" s="43">
        <v>66</v>
      </c>
      <c r="K198" s="43">
        <v>66</v>
      </c>
      <c r="L198" s="43">
        <v>66</v>
      </c>
      <c r="M198" s="43">
        <v>66</v>
      </c>
      <c r="N198" s="43">
        <v>66</v>
      </c>
      <c r="O198" s="43">
        <v>66</v>
      </c>
      <c r="P198" s="42"/>
      <c r="Q198" s="42"/>
      <c r="R198" s="42"/>
      <c r="S198" s="42"/>
      <c r="T198" s="42"/>
      <c r="U198" s="42"/>
      <c r="V198" s="42"/>
      <c r="W198" s="42"/>
      <c r="X198" s="42"/>
      <c r="Y198" s="42">
        <f t="shared" si="6"/>
        <v>64.916666666666671</v>
      </c>
      <c r="Z198" s="42" t="s">
        <v>331</v>
      </c>
      <c r="AA198" s="42">
        <v>101.74105521313724</v>
      </c>
      <c r="AB198" s="42" t="s">
        <v>2</v>
      </c>
      <c r="AC198" s="42" t="s">
        <v>331</v>
      </c>
      <c r="AD198" s="39" t="str">
        <f t="shared" si="7"/>
        <v>TO:0000137 (Days to heading) = Normal (Between 75% and 125%)</v>
      </c>
    </row>
    <row r="199" spans="1:30" s="39" customFormat="1" x14ac:dyDescent="0.2">
      <c r="A199" s="42" t="s">
        <v>272</v>
      </c>
      <c r="B199" s="46" t="s">
        <v>632</v>
      </c>
      <c r="C199" s="42" t="s">
        <v>19</v>
      </c>
      <c r="D199" s="43">
        <v>48</v>
      </c>
      <c r="E199" s="43">
        <v>50</v>
      </c>
      <c r="F199" s="43">
        <v>50</v>
      </c>
      <c r="G199" s="43">
        <v>50</v>
      </c>
      <c r="H199" s="43">
        <v>53</v>
      </c>
      <c r="I199" s="43">
        <v>53</v>
      </c>
      <c r="J199" s="43">
        <v>53</v>
      </c>
      <c r="K199" s="43">
        <v>53</v>
      </c>
      <c r="L199" s="43">
        <v>53</v>
      </c>
      <c r="M199" s="43">
        <v>56</v>
      </c>
      <c r="N199" s="43">
        <v>56</v>
      </c>
      <c r="O199" s="43">
        <v>56</v>
      </c>
      <c r="P199" s="42"/>
      <c r="Q199" s="42"/>
      <c r="R199" s="42"/>
      <c r="S199" s="42"/>
      <c r="T199" s="42"/>
      <c r="U199" s="42"/>
      <c r="V199" s="42"/>
      <c r="W199" s="42"/>
      <c r="X199" s="42"/>
      <c r="Y199" s="42">
        <f t="shared" si="6"/>
        <v>52.583333333333336</v>
      </c>
      <c r="Z199" s="42" t="s">
        <v>272</v>
      </c>
      <c r="AA199" s="42">
        <v>101.83536444912416</v>
      </c>
      <c r="AB199" s="42" t="s">
        <v>2</v>
      </c>
      <c r="AC199" s="42" t="s">
        <v>272</v>
      </c>
      <c r="AD199" s="39" t="str">
        <f t="shared" si="7"/>
        <v>TO:0000137 (Days to heading) = Normal (Between 75% and 125%)</v>
      </c>
    </row>
    <row r="200" spans="1:30" s="39" customFormat="1" x14ac:dyDescent="0.2">
      <c r="A200" s="42" t="s">
        <v>101</v>
      </c>
      <c r="B200" s="46" t="s">
        <v>634</v>
      </c>
      <c r="C200" s="42" t="s">
        <v>19</v>
      </c>
      <c r="D200" s="43">
        <v>48</v>
      </c>
      <c r="E200" s="43">
        <v>50</v>
      </c>
      <c r="F200" s="43">
        <v>50</v>
      </c>
      <c r="G200" s="43">
        <v>50</v>
      </c>
      <c r="H200" s="43">
        <v>50</v>
      </c>
      <c r="I200" s="43">
        <v>53</v>
      </c>
      <c r="J200" s="43">
        <v>53</v>
      </c>
      <c r="K200" s="43">
        <v>53</v>
      </c>
      <c r="L200" s="43">
        <v>56</v>
      </c>
      <c r="M200" s="43">
        <v>56</v>
      </c>
      <c r="N200" s="43">
        <v>56</v>
      </c>
      <c r="O200" s="43">
        <v>56</v>
      </c>
      <c r="P200" s="42"/>
      <c r="Q200" s="42"/>
      <c r="R200" s="42"/>
      <c r="S200" s="42"/>
      <c r="T200" s="42"/>
      <c r="U200" s="42"/>
      <c r="V200" s="42"/>
      <c r="W200" s="42"/>
      <c r="X200" s="42"/>
      <c r="Y200" s="42">
        <f t="shared" si="6"/>
        <v>52.583333333333336</v>
      </c>
      <c r="Z200" s="42" t="s">
        <v>101</v>
      </c>
      <c r="AA200" s="42">
        <v>101.83536444912416</v>
      </c>
      <c r="AB200" s="42" t="s">
        <v>2</v>
      </c>
      <c r="AC200" s="42" t="s">
        <v>101</v>
      </c>
      <c r="AD200" s="39" t="str">
        <f t="shared" si="7"/>
        <v>TO:0000137 (Days to heading) = Normal (Between 75% and 125%)</v>
      </c>
    </row>
    <row r="201" spans="1:30" s="39" customFormat="1" x14ac:dyDescent="0.2">
      <c r="A201" s="42" t="s">
        <v>264</v>
      </c>
      <c r="B201" s="46" t="s">
        <v>618</v>
      </c>
      <c r="C201" s="42" t="s">
        <v>30</v>
      </c>
      <c r="D201" s="43">
        <v>41</v>
      </c>
      <c r="E201" s="43">
        <v>42</v>
      </c>
      <c r="F201" s="43">
        <v>42</v>
      </c>
      <c r="G201" s="43">
        <v>42</v>
      </c>
      <c r="H201" s="43">
        <v>42</v>
      </c>
      <c r="I201" s="43">
        <v>42</v>
      </c>
      <c r="J201" s="43">
        <v>42</v>
      </c>
      <c r="K201" s="43">
        <v>42</v>
      </c>
      <c r="L201" s="43">
        <v>42</v>
      </c>
      <c r="M201" s="43">
        <v>42</v>
      </c>
      <c r="N201" s="43">
        <v>42</v>
      </c>
      <c r="O201" s="43">
        <v>42</v>
      </c>
      <c r="P201" s="42"/>
      <c r="Q201" s="42"/>
      <c r="R201" s="42"/>
      <c r="S201" s="42"/>
      <c r="T201" s="42"/>
      <c r="U201" s="42"/>
      <c r="V201" s="42"/>
      <c r="W201" s="42"/>
      <c r="X201" s="42"/>
      <c r="Y201" s="42">
        <f t="shared" si="6"/>
        <v>41.916666666666664</v>
      </c>
      <c r="Z201" s="42" t="s">
        <v>264</v>
      </c>
      <c r="AA201" s="42">
        <v>101.84110358232323</v>
      </c>
      <c r="AB201" s="42" t="s">
        <v>2</v>
      </c>
      <c r="AC201" s="42" t="s">
        <v>264</v>
      </c>
      <c r="AD201" s="39" t="str">
        <f t="shared" si="7"/>
        <v>TO:0000137 (Days to heading) = Normal (Between 75% and 125%)</v>
      </c>
    </row>
    <row r="202" spans="1:30" s="39" customFormat="1" x14ac:dyDescent="0.2">
      <c r="A202" s="42" t="s">
        <v>286</v>
      </c>
      <c r="B202" s="46" t="s">
        <v>664</v>
      </c>
      <c r="C202" s="42" t="s">
        <v>34</v>
      </c>
      <c r="D202" s="43">
        <v>56</v>
      </c>
      <c r="E202" s="43">
        <v>60</v>
      </c>
      <c r="F202" s="43">
        <v>60</v>
      </c>
      <c r="G202" s="43">
        <v>60</v>
      </c>
      <c r="H202" s="43">
        <v>60</v>
      </c>
      <c r="I202" s="43">
        <v>60</v>
      </c>
      <c r="J202" s="43">
        <v>63</v>
      </c>
      <c r="K202" s="43">
        <v>63</v>
      </c>
      <c r="L202" s="43">
        <v>63</v>
      </c>
      <c r="M202" s="43">
        <v>63</v>
      </c>
      <c r="N202" s="43">
        <v>64</v>
      </c>
      <c r="O202" s="43">
        <v>64</v>
      </c>
      <c r="P202" s="42"/>
      <c r="Q202" s="42"/>
      <c r="R202" s="42"/>
      <c r="S202" s="42"/>
      <c r="T202" s="42"/>
      <c r="U202" s="42"/>
      <c r="V202" s="42"/>
      <c r="W202" s="42"/>
      <c r="X202" s="42"/>
      <c r="Y202" s="42">
        <f t="shared" si="6"/>
        <v>61.333333333333336</v>
      </c>
      <c r="Z202" s="42" t="s">
        <v>286</v>
      </c>
      <c r="AA202" s="42">
        <v>101.98954783500017</v>
      </c>
      <c r="AB202" s="42" t="s">
        <v>2</v>
      </c>
      <c r="AC202" s="42" t="s">
        <v>286</v>
      </c>
      <c r="AD202" s="39" t="str">
        <f t="shared" si="7"/>
        <v>TO:0000137 (Days to heading) = Normal (Between 75% and 125%)</v>
      </c>
    </row>
    <row r="203" spans="1:30" s="39" customFormat="1" x14ac:dyDescent="0.2">
      <c r="A203" s="42" t="s">
        <v>355</v>
      </c>
      <c r="B203" s="48" t="s">
        <v>755</v>
      </c>
      <c r="C203" s="42" t="s">
        <v>162</v>
      </c>
      <c r="D203" s="43">
        <v>63</v>
      </c>
      <c r="E203" s="43">
        <v>63</v>
      </c>
      <c r="F203" s="43">
        <v>63</v>
      </c>
      <c r="G203" s="43">
        <v>64</v>
      </c>
      <c r="H203" s="43">
        <v>66</v>
      </c>
      <c r="I203" s="43">
        <v>66</v>
      </c>
      <c r="J203" s="43">
        <v>66</v>
      </c>
      <c r="K203" s="43">
        <v>66</v>
      </c>
      <c r="L203" s="43">
        <v>66</v>
      </c>
      <c r="M203" s="43">
        <v>66</v>
      </c>
      <c r="N203" s="43">
        <v>66</v>
      </c>
      <c r="O203" s="43">
        <v>66</v>
      </c>
      <c r="P203" s="42"/>
      <c r="Q203" s="42"/>
      <c r="R203" s="42"/>
      <c r="S203" s="42"/>
      <c r="T203" s="42"/>
      <c r="U203" s="42"/>
      <c r="V203" s="42"/>
      <c r="W203" s="42"/>
      <c r="X203" s="42"/>
      <c r="Y203" s="42">
        <f t="shared" si="6"/>
        <v>65.083333333333329</v>
      </c>
      <c r="Z203" s="42" t="s">
        <v>355</v>
      </c>
      <c r="AA203" s="42">
        <v>102.00226459750986</v>
      </c>
      <c r="AB203" s="42" t="s">
        <v>2</v>
      </c>
      <c r="AC203" s="42" t="s">
        <v>355</v>
      </c>
      <c r="AD203" s="39" t="str">
        <f t="shared" si="7"/>
        <v>TO:0000137 (Days to heading) = Normal (Between 75% and 125%)</v>
      </c>
    </row>
    <row r="204" spans="1:30" s="39" customFormat="1" x14ac:dyDescent="0.2">
      <c r="A204" s="42" t="s">
        <v>121</v>
      </c>
      <c r="B204" s="46" t="s">
        <v>586</v>
      </c>
      <c r="C204" s="42" t="s">
        <v>30</v>
      </c>
      <c r="D204" s="43">
        <v>41</v>
      </c>
      <c r="E204" s="43">
        <v>41</v>
      </c>
      <c r="F204" s="43">
        <v>41</v>
      </c>
      <c r="G204" s="43">
        <v>41</v>
      </c>
      <c r="H204" s="43">
        <v>41</v>
      </c>
      <c r="I204" s="43">
        <v>41</v>
      </c>
      <c r="J204" s="43">
        <v>43</v>
      </c>
      <c r="K204" s="43">
        <v>43</v>
      </c>
      <c r="L204" s="43">
        <v>43</v>
      </c>
      <c r="M204" s="43">
        <v>43</v>
      </c>
      <c r="N204" s="43">
        <v>43</v>
      </c>
      <c r="O204" s="43">
        <v>43</v>
      </c>
      <c r="P204" s="42"/>
      <c r="Q204" s="42"/>
      <c r="R204" s="42"/>
      <c r="S204" s="42"/>
      <c r="T204" s="42"/>
      <c r="U204" s="42"/>
      <c r="V204" s="42"/>
      <c r="W204" s="42"/>
      <c r="X204" s="42"/>
      <c r="Y204" s="42">
        <f t="shared" si="6"/>
        <v>42</v>
      </c>
      <c r="Z204" s="42" t="s">
        <v>121</v>
      </c>
      <c r="AA204" s="42">
        <v>102.0435709850714</v>
      </c>
      <c r="AB204" s="42" t="s">
        <v>2</v>
      </c>
      <c r="AC204" s="42" t="s">
        <v>121</v>
      </c>
      <c r="AD204" s="39" t="str">
        <f t="shared" si="7"/>
        <v>TO:0000137 (Days to heading) = Normal (Between 75% and 125%)</v>
      </c>
    </row>
    <row r="205" spans="1:30" s="39" customFormat="1" x14ac:dyDescent="0.2">
      <c r="A205" s="42" t="s">
        <v>73</v>
      </c>
      <c r="B205" s="48" t="s">
        <v>725</v>
      </c>
      <c r="C205" s="42" t="s">
        <v>59</v>
      </c>
      <c r="D205" s="43">
        <v>63</v>
      </c>
      <c r="E205" s="43">
        <v>63</v>
      </c>
      <c r="F205" s="43">
        <v>65</v>
      </c>
      <c r="G205" s="43">
        <v>65</v>
      </c>
      <c r="H205" s="43">
        <v>65</v>
      </c>
      <c r="I205" s="43">
        <v>65</v>
      </c>
      <c r="J205" s="43">
        <v>65</v>
      </c>
      <c r="K205" s="43">
        <v>65</v>
      </c>
      <c r="L205" s="43">
        <v>65</v>
      </c>
      <c r="M205" s="43">
        <v>65</v>
      </c>
      <c r="N205" s="43">
        <v>65</v>
      </c>
      <c r="O205" s="43"/>
      <c r="P205" s="42"/>
      <c r="Q205" s="42"/>
      <c r="R205" s="42"/>
      <c r="S205" s="42"/>
      <c r="T205" s="42"/>
      <c r="U205" s="42"/>
      <c r="V205" s="42"/>
      <c r="W205" s="42"/>
      <c r="X205" s="42"/>
      <c r="Y205" s="42">
        <f t="shared" si="6"/>
        <v>64.63636363636364</v>
      </c>
      <c r="Z205" s="42" t="s">
        <v>73</v>
      </c>
      <c r="AA205" s="42">
        <v>102.15481063073844</v>
      </c>
      <c r="AB205" s="42" t="s">
        <v>2</v>
      </c>
      <c r="AC205" s="42" t="s">
        <v>73</v>
      </c>
      <c r="AD205" s="39" t="str">
        <f t="shared" si="7"/>
        <v>TO:0000137 (Days to heading) = Normal (Between 75% and 125%)</v>
      </c>
    </row>
    <row r="206" spans="1:30" s="39" customFormat="1" x14ac:dyDescent="0.2">
      <c r="A206" s="42" t="s">
        <v>269</v>
      </c>
      <c r="B206" s="46" t="s">
        <v>626</v>
      </c>
      <c r="C206" s="42" t="s">
        <v>19</v>
      </c>
      <c r="D206" s="43">
        <v>50</v>
      </c>
      <c r="E206" s="43">
        <v>50</v>
      </c>
      <c r="F206" s="43">
        <v>50</v>
      </c>
      <c r="G206" s="43">
        <v>50</v>
      </c>
      <c r="H206" s="43">
        <v>53</v>
      </c>
      <c r="I206" s="43">
        <v>53</v>
      </c>
      <c r="J206" s="43">
        <v>53</v>
      </c>
      <c r="K206" s="43">
        <v>53</v>
      </c>
      <c r="L206" s="43">
        <v>53</v>
      </c>
      <c r="M206" s="43">
        <v>56</v>
      </c>
      <c r="N206" s="43">
        <v>56</v>
      </c>
      <c r="O206" s="43">
        <v>56</v>
      </c>
      <c r="P206" s="42"/>
      <c r="Q206" s="42"/>
      <c r="R206" s="42"/>
      <c r="S206" s="42"/>
      <c r="T206" s="42"/>
      <c r="U206" s="42"/>
      <c r="V206" s="42"/>
      <c r="W206" s="42"/>
      <c r="X206" s="42"/>
      <c r="Y206" s="42">
        <f t="shared" si="6"/>
        <v>52.75</v>
      </c>
      <c r="Z206" s="42" t="s">
        <v>269</v>
      </c>
      <c r="AA206" s="42">
        <v>102.15813897986622</v>
      </c>
      <c r="AB206" s="42" t="s">
        <v>2</v>
      </c>
      <c r="AC206" s="42" t="s">
        <v>269</v>
      </c>
      <c r="AD206" s="39" t="str">
        <f t="shared" si="7"/>
        <v>TO:0000137 (Days to heading) = Normal (Between 75% and 125%)</v>
      </c>
    </row>
    <row r="207" spans="1:30" s="39" customFormat="1" x14ac:dyDescent="0.2">
      <c r="A207" s="42" t="s">
        <v>164</v>
      </c>
      <c r="B207" s="48" t="s">
        <v>734</v>
      </c>
      <c r="C207" s="42" t="s">
        <v>162</v>
      </c>
      <c r="D207" s="43">
        <v>63</v>
      </c>
      <c r="E207" s="43">
        <v>63</v>
      </c>
      <c r="F207" s="43">
        <v>63</v>
      </c>
      <c r="G207" s="43">
        <v>66</v>
      </c>
      <c r="H207" s="43">
        <v>66</v>
      </c>
      <c r="I207" s="43">
        <v>66</v>
      </c>
      <c r="J207" s="43">
        <v>66</v>
      </c>
      <c r="K207" s="43">
        <v>66</v>
      </c>
      <c r="L207" s="43">
        <v>66</v>
      </c>
      <c r="M207" s="43">
        <v>66</v>
      </c>
      <c r="N207" s="43">
        <v>66</v>
      </c>
      <c r="O207" s="43">
        <v>66</v>
      </c>
      <c r="P207" s="42"/>
      <c r="Q207" s="42"/>
      <c r="R207" s="42"/>
      <c r="S207" s="42"/>
      <c r="T207" s="42"/>
      <c r="U207" s="42"/>
      <c r="V207" s="42"/>
      <c r="W207" s="42"/>
      <c r="X207" s="42"/>
      <c r="Y207" s="42">
        <f t="shared" si="6"/>
        <v>65.25</v>
      </c>
      <c r="Z207" s="42" t="s">
        <v>164</v>
      </c>
      <c r="AA207" s="42">
        <v>102.2634739818825</v>
      </c>
      <c r="AB207" s="42" t="s">
        <v>2</v>
      </c>
      <c r="AC207" s="42" t="s">
        <v>164</v>
      </c>
      <c r="AD207" s="39" t="str">
        <f t="shared" si="7"/>
        <v>TO:0000137 (Days to heading) = Normal (Between 75% and 125%)</v>
      </c>
    </row>
    <row r="208" spans="1:30" s="39" customFormat="1" x14ac:dyDescent="0.2">
      <c r="A208" s="42" t="s">
        <v>167</v>
      </c>
      <c r="B208" s="48" t="s">
        <v>739</v>
      </c>
      <c r="C208" s="42" t="s">
        <v>162</v>
      </c>
      <c r="D208" s="43">
        <v>63</v>
      </c>
      <c r="E208" s="43">
        <v>63</v>
      </c>
      <c r="F208" s="43">
        <v>63</v>
      </c>
      <c r="G208" s="43">
        <v>66</v>
      </c>
      <c r="H208" s="43">
        <v>66</v>
      </c>
      <c r="I208" s="43">
        <v>66</v>
      </c>
      <c r="J208" s="43">
        <v>66</v>
      </c>
      <c r="K208" s="43">
        <v>66</v>
      </c>
      <c r="L208" s="43">
        <v>66</v>
      </c>
      <c r="M208" s="43">
        <v>66</v>
      </c>
      <c r="N208" s="43">
        <v>66</v>
      </c>
      <c r="O208" s="43">
        <v>66</v>
      </c>
      <c r="P208" s="42"/>
      <c r="Q208" s="42"/>
      <c r="R208" s="42"/>
      <c r="S208" s="42"/>
      <c r="T208" s="42"/>
      <c r="U208" s="42"/>
      <c r="V208" s="42"/>
      <c r="W208" s="42"/>
      <c r="X208" s="42"/>
      <c r="Y208" s="42">
        <f t="shared" si="6"/>
        <v>65.25</v>
      </c>
      <c r="Z208" s="42" t="s">
        <v>167</v>
      </c>
      <c r="AA208" s="42">
        <v>102.2634739818825</v>
      </c>
      <c r="AB208" s="42" t="s">
        <v>2</v>
      </c>
      <c r="AC208" s="42" t="s">
        <v>167</v>
      </c>
      <c r="AD208" s="39" t="str">
        <f t="shared" si="7"/>
        <v>TO:0000137 (Days to heading) = Normal (Between 75% and 125%)</v>
      </c>
    </row>
    <row r="209" spans="1:30" s="39" customFormat="1" x14ac:dyDescent="0.2">
      <c r="A209" s="42" t="s">
        <v>239</v>
      </c>
      <c r="B209" s="46" t="s">
        <v>585</v>
      </c>
      <c r="C209" s="42" t="s">
        <v>30</v>
      </c>
      <c r="D209" s="43">
        <v>41</v>
      </c>
      <c r="E209" s="43">
        <v>41</v>
      </c>
      <c r="F209" s="43">
        <v>41</v>
      </c>
      <c r="G209" s="43">
        <v>41</v>
      </c>
      <c r="H209" s="43">
        <v>41</v>
      </c>
      <c r="I209" s="43">
        <v>43</v>
      </c>
      <c r="J209" s="43">
        <v>43</v>
      </c>
      <c r="K209" s="43">
        <v>43</v>
      </c>
      <c r="L209" s="43">
        <v>43</v>
      </c>
      <c r="M209" s="43">
        <v>43</v>
      </c>
      <c r="N209" s="43">
        <v>43</v>
      </c>
      <c r="O209" s="43">
        <v>43</v>
      </c>
      <c r="P209" s="42"/>
      <c r="Q209" s="42"/>
      <c r="R209" s="42"/>
      <c r="S209" s="42"/>
      <c r="T209" s="42"/>
      <c r="U209" s="42"/>
      <c r="V209" s="42"/>
      <c r="W209" s="42"/>
      <c r="X209" s="42"/>
      <c r="Y209" s="42">
        <f t="shared" si="6"/>
        <v>42.166666666666664</v>
      </c>
      <c r="Z209" s="42" t="s">
        <v>239</v>
      </c>
      <c r="AA209" s="42">
        <v>102.44850579056771</v>
      </c>
      <c r="AB209" s="42" t="s">
        <v>2</v>
      </c>
      <c r="AC209" s="42" t="s">
        <v>239</v>
      </c>
      <c r="AD209" s="39" t="str">
        <f t="shared" si="7"/>
        <v>TO:0000137 (Days to heading) = Normal (Between 75% and 125%)</v>
      </c>
    </row>
    <row r="210" spans="1:30" s="39" customFormat="1" x14ac:dyDescent="0.2">
      <c r="A210" s="42" t="s">
        <v>104</v>
      </c>
      <c r="B210" s="46" t="s">
        <v>656</v>
      </c>
      <c r="C210" s="42" t="s">
        <v>19</v>
      </c>
      <c r="D210" s="43">
        <v>48</v>
      </c>
      <c r="E210" s="43">
        <v>48</v>
      </c>
      <c r="F210" s="43">
        <v>50</v>
      </c>
      <c r="G210" s="43">
        <v>50</v>
      </c>
      <c r="H210" s="43">
        <v>53</v>
      </c>
      <c r="I210" s="43">
        <v>53</v>
      </c>
      <c r="J210" s="43">
        <v>56</v>
      </c>
      <c r="K210" s="43">
        <v>56</v>
      </c>
      <c r="L210" s="43">
        <v>56</v>
      </c>
      <c r="M210" s="43">
        <v>56</v>
      </c>
      <c r="N210" s="43">
        <v>56</v>
      </c>
      <c r="O210" s="43"/>
      <c r="P210" s="42"/>
      <c r="Q210" s="42"/>
      <c r="R210" s="42"/>
      <c r="S210" s="42"/>
      <c r="T210" s="42"/>
      <c r="U210" s="42"/>
      <c r="V210" s="42"/>
      <c r="W210" s="42"/>
      <c r="X210" s="42"/>
      <c r="Y210" s="42">
        <f t="shared" si="6"/>
        <v>52.909090909090907</v>
      </c>
      <c r="Z210" s="42" t="s">
        <v>104</v>
      </c>
      <c r="AA210" s="42">
        <v>102.46624194102911</v>
      </c>
      <c r="AB210" s="42" t="s">
        <v>2</v>
      </c>
      <c r="AC210" s="42" t="s">
        <v>104</v>
      </c>
      <c r="AD210" s="39" t="str">
        <f t="shared" si="7"/>
        <v>TO:0000137 (Days to heading) = Normal (Between 75% and 125%)</v>
      </c>
    </row>
    <row r="211" spans="1:30" s="39" customFormat="1" x14ac:dyDescent="0.2">
      <c r="A211" s="42" t="s">
        <v>142</v>
      </c>
      <c r="B211" s="46" t="s">
        <v>674</v>
      </c>
      <c r="C211" s="42" t="s">
        <v>34</v>
      </c>
      <c r="D211" s="43">
        <v>60</v>
      </c>
      <c r="E211" s="43">
        <v>60</v>
      </c>
      <c r="F211" s="43">
        <v>60</v>
      </c>
      <c r="G211" s="43">
        <v>60</v>
      </c>
      <c r="H211" s="43">
        <v>60</v>
      </c>
      <c r="I211" s="43">
        <v>62</v>
      </c>
      <c r="J211" s="43">
        <v>63</v>
      </c>
      <c r="K211" s="43">
        <v>63</v>
      </c>
      <c r="L211" s="43">
        <v>63</v>
      </c>
      <c r="M211" s="43">
        <v>63</v>
      </c>
      <c r="N211" s="43">
        <v>64</v>
      </c>
      <c r="O211" s="43">
        <v>64</v>
      </c>
      <c r="P211" s="42"/>
      <c r="Q211" s="42"/>
      <c r="R211" s="42"/>
      <c r="S211" s="42"/>
      <c r="T211" s="42"/>
      <c r="U211" s="42"/>
      <c r="V211" s="42"/>
      <c r="W211" s="42"/>
      <c r="X211" s="42"/>
      <c r="Y211" s="42">
        <f t="shared" si="6"/>
        <v>61.833333333333336</v>
      </c>
      <c r="Z211" s="42" t="s">
        <v>142</v>
      </c>
      <c r="AA211" s="42">
        <v>102.82098436626376</v>
      </c>
      <c r="AB211" s="42" t="s">
        <v>2</v>
      </c>
      <c r="AC211" s="42" t="s">
        <v>142</v>
      </c>
      <c r="AD211" s="39" t="str">
        <f t="shared" si="7"/>
        <v>TO:0000137 (Days to heading) = Normal (Between 75% and 125%)</v>
      </c>
    </row>
    <row r="212" spans="1:30" s="39" customFormat="1" x14ac:dyDescent="0.2">
      <c r="A212" s="42" t="s">
        <v>129</v>
      </c>
      <c r="B212" s="46" t="s">
        <v>621</v>
      </c>
      <c r="C212" s="42" t="s">
        <v>19</v>
      </c>
      <c r="D212" s="43">
        <v>49</v>
      </c>
      <c r="E212" s="43">
        <v>51</v>
      </c>
      <c r="F212" s="43">
        <v>53</v>
      </c>
      <c r="G212" s="43">
        <v>53</v>
      </c>
      <c r="H212" s="43">
        <v>53</v>
      </c>
      <c r="I212" s="43">
        <v>53</v>
      </c>
      <c r="J212" s="43">
        <v>53</v>
      </c>
      <c r="K212" s="43">
        <v>53</v>
      </c>
      <c r="L212" s="43">
        <v>53</v>
      </c>
      <c r="M212" s="43">
        <v>56</v>
      </c>
      <c r="N212" s="43">
        <v>56</v>
      </c>
      <c r="O212" s="43">
        <v>56</v>
      </c>
      <c r="P212" s="42"/>
      <c r="Q212" s="42"/>
      <c r="R212" s="42"/>
      <c r="S212" s="42"/>
      <c r="T212" s="42"/>
      <c r="U212" s="42"/>
      <c r="V212" s="42"/>
      <c r="W212" s="42"/>
      <c r="X212" s="42"/>
      <c r="Y212" s="42">
        <f t="shared" si="6"/>
        <v>53.25</v>
      </c>
      <c r="Z212" s="42" t="s">
        <v>129</v>
      </c>
      <c r="AA212" s="42">
        <v>103.12646257209244</v>
      </c>
      <c r="AB212" s="42" t="s">
        <v>2</v>
      </c>
      <c r="AC212" s="42" t="s">
        <v>129</v>
      </c>
      <c r="AD212" s="39" t="str">
        <f t="shared" si="7"/>
        <v>TO:0000137 (Days to heading) = Normal (Between 75% and 125%)</v>
      </c>
    </row>
    <row r="213" spans="1:30" s="39" customFormat="1" x14ac:dyDescent="0.2">
      <c r="A213" s="42" t="s">
        <v>54</v>
      </c>
      <c r="B213" s="46" t="s">
        <v>620</v>
      </c>
      <c r="C213" s="42" t="s">
        <v>19</v>
      </c>
      <c r="D213" s="43">
        <v>50</v>
      </c>
      <c r="E213" s="43">
        <v>50</v>
      </c>
      <c r="F213" s="43">
        <v>50</v>
      </c>
      <c r="G213" s="43">
        <v>53</v>
      </c>
      <c r="H213" s="43">
        <v>53</v>
      </c>
      <c r="I213" s="43">
        <v>53</v>
      </c>
      <c r="J213" s="43">
        <v>53</v>
      </c>
      <c r="K213" s="43">
        <v>56</v>
      </c>
      <c r="L213" s="43">
        <v>56</v>
      </c>
      <c r="M213" s="43">
        <v>56</v>
      </c>
      <c r="N213" s="43">
        <v>56</v>
      </c>
      <c r="O213" s="43"/>
      <c r="P213" s="42"/>
      <c r="Q213" s="42"/>
      <c r="R213" s="42"/>
      <c r="S213" s="42"/>
      <c r="T213" s="42"/>
      <c r="U213" s="42"/>
      <c r="V213" s="42"/>
      <c r="W213" s="42"/>
      <c r="X213" s="42"/>
      <c r="Y213" s="42">
        <f t="shared" si="6"/>
        <v>53.272727272727273</v>
      </c>
      <c r="Z213" s="42" t="s">
        <v>54</v>
      </c>
      <c r="AA213" s="42">
        <v>103.17047728082999</v>
      </c>
      <c r="AB213" s="42" t="s">
        <v>2</v>
      </c>
      <c r="AC213" s="42" t="s">
        <v>54</v>
      </c>
      <c r="AD213" s="39" t="str">
        <f t="shared" si="7"/>
        <v>TO:0000137 (Days to heading) = Normal (Between 75% and 125%)</v>
      </c>
    </row>
    <row r="214" spans="1:30" s="39" customFormat="1" x14ac:dyDescent="0.2">
      <c r="A214" s="42" t="s">
        <v>67</v>
      </c>
      <c r="B214" s="46" t="s">
        <v>682</v>
      </c>
      <c r="C214" s="42" t="s">
        <v>34</v>
      </c>
      <c r="D214" s="43">
        <v>55</v>
      </c>
      <c r="E214" s="43">
        <v>55</v>
      </c>
      <c r="F214" s="43">
        <v>60</v>
      </c>
      <c r="G214" s="43">
        <v>60</v>
      </c>
      <c r="H214" s="43">
        <v>62</v>
      </c>
      <c r="I214" s="43">
        <v>63</v>
      </c>
      <c r="J214" s="43">
        <v>63</v>
      </c>
      <c r="K214" s="43">
        <v>63</v>
      </c>
      <c r="L214" s="43">
        <v>63</v>
      </c>
      <c r="M214" s="43">
        <v>63</v>
      </c>
      <c r="N214" s="43">
        <v>69</v>
      </c>
      <c r="O214" s="43">
        <v>69</v>
      </c>
      <c r="P214" s="42"/>
      <c r="Q214" s="42"/>
      <c r="R214" s="42"/>
      <c r="S214" s="42"/>
      <c r="T214" s="42"/>
      <c r="U214" s="42"/>
      <c r="V214" s="42"/>
      <c r="W214" s="42"/>
      <c r="X214" s="42"/>
      <c r="Y214" s="42">
        <f t="shared" si="6"/>
        <v>62.083333333333336</v>
      </c>
      <c r="Z214" s="42" t="s">
        <v>67</v>
      </c>
      <c r="AA214" s="42">
        <v>103.23670263189555</v>
      </c>
      <c r="AB214" s="42" t="s">
        <v>2</v>
      </c>
      <c r="AC214" s="42" t="s">
        <v>67</v>
      </c>
      <c r="AD214" s="39" t="str">
        <f t="shared" si="7"/>
        <v>TO:0000137 (Days to heading) = Normal (Between 75% and 125%)</v>
      </c>
    </row>
    <row r="215" spans="1:30" s="39" customFormat="1" x14ac:dyDescent="0.2">
      <c r="A215" s="42" t="s">
        <v>212</v>
      </c>
      <c r="B215" s="48" t="s">
        <v>550</v>
      </c>
      <c r="C215" s="42" t="s">
        <v>39</v>
      </c>
      <c r="D215" s="43">
        <v>45</v>
      </c>
      <c r="E215" s="43">
        <v>45</v>
      </c>
      <c r="F215" s="43">
        <v>45</v>
      </c>
      <c r="G215" s="43">
        <v>46</v>
      </c>
      <c r="H215" s="43">
        <v>46</v>
      </c>
      <c r="I215" s="43">
        <v>46</v>
      </c>
      <c r="J215" s="43">
        <v>49</v>
      </c>
      <c r="K215" s="43">
        <v>49</v>
      </c>
      <c r="L215" s="43">
        <v>49</v>
      </c>
      <c r="M215" s="43">
        <v>49</v>
      </c>
      <c r="N215" s="43">
        <v>49</v>
      </c>
      <c r="O215" s="43">
        <v>49</v>
      </c>
      <c r="P215" s="42"/>
      <c r="Q215" s="42"/>
      <c r="R215" s="42"/>
      <c r="S215" s="42"/>
      <c r="T215" s="42"/>
      <c r="U215" s="42"/>
      <c r="V215" s="42"/>
      <c r="W215" s="42"/>
      <c r="X215" s="42"/>
      <c r="Y215" s="42">
        <f t="shared" si="6"/>
        <v>47.25</v>
      </c>
      <c r="Z215" s="42" t="s">
        <v>212</v>
      </c>
      <c r="AA215" s="42">
        <v>103.29284232936371</v>
      </c>
      <c r="AB215" s="42" t="s">
        <v>2</v>
      </c>
      <c r="AC215" s="42" t="s">
        <v>212</v>
      </c>
      <c r="AD215" s="39" t="str">
        <f t="shared" si="7"/>
        <v>TO:0000137 (Days to heading) = Normal (Between 75% and 125%)</v>
      </c>
    </row>
    <row r="216" spans="1:30" s="39" customFormat="1" x14ac:dyDescent="0.2">
      <c r="A216" s="42" t="s">
        <v>105</v>
      </c>
      <c r="B216" s="46" t="s">
        <v>670</v>
      </c>
      <c r="C216" s="42" t="s">
        <v>34</v>
      </c>
      <c r="D216" s="43">
        <v>60</v>
      </c>
      <c r="E216" s="43">
        <v>60</v>
      </c>
      <c r="F216" s="43">
        <v>60</v>
      </c>
      <c r="G216" s="43">
        <v>62</v>
      </c>
      <c r="H216" s="43">
        <v>62</v>
      </c>
      <c r="I216" s="43">
        <v>62</v>
      </c>
      <c r="J216" s="43">
        <v>63</v>
      </c>
      <c r="K216" s="43">
        <v>63</v>
      </c>
      <c r="L216" s="43">
        <v>63</v>
      </c>
      <c r="M216" s="43">
        <v>63</v>
      </c>
      <c r="N216" s="43">
        <v>64</v>
      </c>
      <c r="O216" s="43">
        <v>64</v>
      </c>
      <c r="P216" s="42"/>
      <c r="Q216" s="42"/>
      <c r="R216" s="42"/>
      <c r="S216" s="42"/>
      <c r="T216" s="42"/>
      <c r="U216" s="42"/>
      <c r="V216" s="42"/>
      <c r="W216" s="42"/>
      <c r="X216" s="42"/>
      <c r="Y216" s="42">
        <f t="shared" si="6"/>
        <v>62.166666666666664</v>
      </c>
      <c r="Z216" s="42" t="s">
        <v>105</v>
      </c>
      <c r="AA216" s="42">
        <v>103.37527538710613</v>
      </c>
      <c r="AB216" s="42" t="s">
        <v>2</v>
      </c>
      <c r="AC216" s="42" t="s">
        <v>105</v>
      </c>
      <c r="AD216" s="39" t="str">
        <f t="shared" si="7"/>
        <v>TO:0000137 (Days to heading) = Normal (Between 75% and 125%)</v>
      </c>
    </row>
    <row r="217" spans="1:30" s="39" customFormat="1" x14ac:dyDescent="0.2">
      <c r="A217" s="42" t="s">
        <v>38</v>
      </c>
      <c r="B217" s="48" t="s">
        <v>548</v>
      </c>
      <c r="C217" s="42" t="s">
        <v>39</v>
      </c>
      <c r="D217" s="43">
        <v>44</v>
      </c>
      <c r="E217" s="43">
        <v>45</v>
      </c>
      <c r="F217" s="43">
        <v>46</v>
      </c>
      <c r="G217" s="43">
        <v>46</v>
      </c>
      <c r="H217" s="43">
        <v>49</v>
      </c>
      <c r="I217" s="43">
        <v>49</v>
      </c>
      <c r="J217" s="43">
        <v>49</v>
      </c>
      <c r="K217" s="43">
        <v>49</v>
      </c>
      <c r="L217" s="43">
        <v>49</v>
      </c>
      <c r="M217" s="43"/>
      <c r="N217" s="43"/>
      <c r="O217" s="43"/>
      <c r="P217" s="42"/>
      <c r="Q217" s="42"/>
      <c r="R217" s="42"/>
      <c r="S217" s="42"/>
      <c r="T217" s="42"/>
      <c r="U217" s="42"/>
      <c r="V217" s="42"/>
      <c r="W217" s="42"/>
      <c r="X217" s="42"/>
      <c r="Y217" s="42">
        <f t="shared" si="6"/>
        <v>47.333333333333336</v>
      </c>
      <c r="Z217" s="42" t="s">
        <v>38</v>
      </c>
      <c r="AA217" s="42">
        <v>103.47501665445961</v>
      </c>
      <c r="AB217" s="42" t="s">
        <v>2</v>
      </c>
      <c r="AC217" s="42" t="s">
        <v>38</v>
      </c>
      <c r="AD217" s="39" t="str">
        <f t="shared" si="7"/>
        <v>TO:0000137 (Days to heading) = Normal (Between 75% and 125%)</v>
      </c>
    </row>
    <row r="218" spans="1:30" s="39" customFormat="1" x14ac:dyDescent="0.2">
      <c r="A218" s="42" t="s">
        <v>50</v>
      </c>
      <c r="B218" s="46" t="s">
        <v>694</v>
      </c>
      <c r="C218" s="42" t="s">
        <v>34</v>
      </c>
      <c r="D218" s="43">
        <v>60</v>
      </c>
      <c r="E218" s="43">
        <v>60</v>
      </c>
      <c r="F218" s="43">
        <v>60</v>
      </c>
      <c r="G218" s="43">
        <v>62</v>
      </c>
      <c r="H218" s="43">
        <v>64</v>
      </c>
      <c r="I218" s="43">
        <v>64</v>
      </c>
      <c r="J218" s="43">
        <v>64</v>
      </c>
      <c r="K218" s="43">
        <v>64</v>
      </c>
      <c r="L218" s="43"/>
      <c r="M218" s="43"/>
      <c r="N218" s="43"/>
      <c r="O218" s="43"/>
      <c r="P218" s="42"/>
      <c r="Q218" s="42"/>
      <c r="R218" s="42"/>
      <c r="S218" s="42"/>
      <c r="T218" s="42"/>
      <c r="U218" s="42"/>
      <c r="V218" s="42"/>
      <c r="W218" s="42"/>
      <c r="X218" s="42"/>
      <c r="Y218" s="42">
        <f t="shared" si="6"/>
        <v>62.25</v>
      </c>
      <c r="Z218" s="42" t="s">
        <v>50</v>
      </c>
      <c r="AA218" s="42">
        <v>103.51384814231675</v>
      </c>
      <c r="AB218" s="42" t="s">
        <v>2</v>
      </c>
      <c r="AC218" s="42" t="s">
        <v>50</v>
      </c>
      <c r="AD218" s="39" t="str">
        <f t="shared" si="7"/>
        <v>TO:0000137 (Days to heading) = Normal (Between 75% and 125%)</v>
      </c>
    </row>
    <row r="219" spans="1:30" s="39" customFormat="1" x14ac:dyDescent="0.2">
      <c r="A219" s="42" t="s">
        <v>130</v>
      </c>
      <c r="B219" s="46" t="s">
        <v>627</v>
      </c>
      <c r="C219" s="42" t="s">
        <v>19</v>
      </c>
      <c r="D219" s="43">
        <v>50</v>
      </c>
      <c r="E219" s="43">
        <v>50</v>
      </c>
      <c r="F219" s="43">
        <v>50</v>
      </c>
      <c r="G219" s="43">
        <v>53</v>
      </c>
      <c r="H219" s="43">
        <v>53</v>
      </c>
      <c r="I219" s="43">
        <v>53</v>
      </c>
      <c r="J219" s="43">
        <v>53</v>
      </c>
      <c r="K219" s="43">
        <v>56</v>
      </c>
      <c r="L219" s="43">
        <v>56</v>
      </c>
      <c r="M219" s="43">
        <v>56</v>
      </c>
      <c r="N219" s="43">
        <v>56</v>
      </c>
      <c r="O219" s="43">
        <v>56</v>
      </c>
      <c r="P219" s="42"/>
      <c r="Q219" s="42"/>
      <c r="R219" s="42"/>
      <c r="S219" s="42"/>
      <c r="T219" s="42"/>
      <c r="U219" s="42"/>
      <c r="V219" s="42"/>
      <c r="W219" s="42"/>
      <c r="X219" s="42"/>
      <c r="Y219" s="42">
        <f t="shared" si="6"/>
        <v>53.5</v>
      </c>
      <c r="Z219" s="42" t="s">
        <v>130</v>
      </c>
      <c r="AA219" s="42">
        <v>103.61062436820555</v>
      </c>
      <c r="AB219" s="42" t="s">
        <v>2</v>
      </c>
      <c r="AC219" s="42" t="s">
        <v>130</v>
      </c>
      <c r="AD219" s="39" t="str">
        <f t="shared" si="7"/>
        <v>TO:0000137 (Days to heading) = Normal (Between 75% and 125%)</v>
      </c>
    </row>
    <row r="220" spans="1:30" s="39" customFormat="1" x14ac:dyDescent="0.2">
      <c r="A220" s="42" t="s">
        <v>284</v>
      </c>
      <c r="B220" s="46" t="s">
        <v>660</v>
      </c>
      <c r="C220" s="42" t="s">
        <v>34</v>
      </c>
      <c r="D220" s="43">
        <v>60</v>
      </c>
      <c r="E220" s="43">
        <v>60</v>
      </c>
      <c r="F220" s="43">
        <v>60</v>
      </c>
      <c r="G220" s="43">
        <v>62</v>
      </c>
      <c r="H220" s="43">
        <v>62</v>
      </c>
      <c r="I220" s="43">
        <v>62</v>
      </c>
      <c r="J220" s="43">
        <v>63</v>
      </c>
      <c r="K220" s="43">
        <v>63</v>
      </c>
      <c r="L220" s="43">
        <v>64</v>
      </c>
      <c r="M220" s="43">
        <v>64</v>
      </c>
      <c r="N220" s="43">
        <v>64</v>
      </c>
      <c r="O220" s="43">
        <v>64</v>
      </c>
      <c r="P220" s="42"/>
      <c r="Q220" s="42"/>
      <c r="R220" s="42"/>
      <c r="S220" s="42"/>
      <c r="T220" s="42"/>
      <c r="U220" s="42"/>
      <c r="V220" s="42"/>
      <c r="W220" s="42"/>
      <c r="X220" s="42"/>
      <c r="Y220" s="42">
        <f t="shared" si="6"/>
        <v>62.333333333333336</v>
      </c>
      <c r="Z220" s="42" t="s">
        <v>284</v>
      </c>
      <c r="AA220" s="42">
        <v>103.65242089752735</v>
      </c>
      <c r="AB220" s="42" t="s">
        <v>2</v>
      </c>
      <c r="AC220" s="42" t="s">
        <v>284</v>
      </c>
      <c r="AD220" s="39" t="str">
        <f t="shared" si="7"/>
        <v>TO:0000137 (Days to heading) = Normal (Between 75% and 125%)</v>
      </c>
    </row>
    <row r="221" spans="1:30" s="39" customFormat="1" x14ac:dyDescent="0.2">
      <c r="A221" s="42" t="s">
        <v>134</v>
      </c>
      <c r="B221" s="46" t="s">
        <v>635</v>
      </c>
      <c r="C221" s="42" t="s">
        <v>19</v>
      </c>
      <c r="D221" s="43">
        <v>48</v>
      </c>
      <c r="E221" s="43">
        <v>50</v>
      </c>
      <c r="F221" s="43">
        <v>50</v>
      </c>
      <c r="G221" s="43">
        <v>50</v>
      </c>
      <c r="H221" s="43">
        <v>53</v>
      </c>
      <c r="I221" s="43">
        <v>56</v>
      </c>
      <c r="J221" s="43">
        <v>56</v>
      </c>
      <c r="K221" s="43">
        <v>56</v>
      </c>
      <c r="L221" s="43">
        <v>56</v>
      </c>
      <c r="M221" s="43">
        <v>56</v>
      </c>
      <c r="N221" s="43">
        <v>56</v>
      </c>
      <c r="O221" s="43">
        <v>56</v>
      </c>
      <c r="P221" s="42"/>
      <c r="Q221" s="42"/>
      <c r="R221" s="42"/>
      <c r="S221" s="42"/>
      <c r="T221" s="42"/>
      <c r="U221" s="42"/>
      <c r="V221" s="42"/>
      <c r="W221" s="42"/>
      <c r="X221" s="42"/>
      <c r="Y221" s="42">
        <f t="shared" si="6"/>
        <v>53.583333333333336</v>
      </c>
      <c r="Z221" s="42" t="s">
        <v>134</v>
      </c>
      <c r="AA221" s="42">
        <v>103.7720116335766</v>
      </c>
      <c r="AB221" s="42" t="s">
        <v>2</v>
      </c>
      <c r="AC221" s="42" t="s">
        <v>134</v>
      </c>
      <c r="AD221" s="39" t="str">
        <f t="shared" si="7"/>
        <v>TO:0000137 (Days to heading) = Normal (Between 75% and 125%)</v>
      </c>
    </row>
    <row r="222" spans="1:30" s="39" customFormat="1" x14ac:dyDescent="0.2">
      <c r="A222" s="42" t="s">
        <v>35</v>
      </c>
      <c r="B222" s="46" t="s">
        <v>672</v>
      </c>
      <c r="C222" s="42" t="s">
        <v>34</v>
      </c>
      <c r="D222" s="43">
        <v>60</v>
      </c>
      <c r="E222" s="43">
        <v>63</v>
      </c>
      <c r="F222" s="43">
        <v>63</v>
      </c>
      <c r="G222" s="43">
        <v>63</v>
      </c>
      <c r="H222" s="43">
        <v>63</v>
      </c>
      <c r="I222" s="43">
        <v>64</v>
      </c>
      <c r="J222" s="43"/>
      <c r="K222" s="43"/>
      <c r="L222" s="43"/>
      <c r="M222" s="43"/>
      <c r="N222" s="43"/>
      <c r="O222" s="43"/>
      <c r="P222" s="42"/>
      <c r="Q222" s="42"/>
      <c r="R222" s="42"/>
      <c r="S222" s="42"/>
      <c r="T222" s="42"/>
      <c r="U222" s="42"/>
      <c r="V222" s="42"/>
      <c r="W222" s="42"/>
      <c r="X222" s="42"/>
      <c r="Y222" s="42">
        <f t="shared" si="6"/>
        <v>62.666666666666664</v>
      </c>
      <c r="Z222" s="42" t="s">
        <v>35</v>
      </c>
      <c r="AA222" s="42">
        <v>104.20671191836972</v>
      </c>
      <c r="AB222" s="42" t="s">
        <v>2</v>
      </c>
      <c r="AC222" s="42" t="s">
        <v>35</v>
      </c>
      <c r="AD222" s="39" t="str">
        <f t="shared" si="7"/>
        <v>TO:0000137 (Days to heading) = Normal (Between 75% and 125%)</v>
      </c>
    </row>
    <row r="223" spans="1:30" s="39" customFormat="1" x14ac:dyDescent="0.2">
      <c r="A223" s="42" t="s">
        <v>118</v>
      </c>
      <c r="B223" s="48" t="s">
        <v>581</v>
      </c>
      <c r="C223" s="42" t="s">
        <v>39</v>
      </c>
      <c r="D223" s="43">
        <v>43</v>
      </c>
      <c r="E223" s="43">
        <v>43</v>
      </c>
      <c r="F223" s="43">
        <v>43</v>
      </c>
      <c r="G223" s="43">
        <v>43</v>
      </c>
      <c r="H223" s="43">
        <v>45</v>
      </c>
      <c r="I223" s="43">
        <v>46</v>
      </c>
      <c r="J223" s="43">
        <v>49</v>
      </c>
      <c r="K223" s="43">
        <v>49</v>
      </c>
      <c r="L223" s="43">
        <v>53</v>
      </c>
      <c r="M223" s="43">
        <v>53</v>
      </c>
      <c r="N223" s="43">
        <v>53</v>
      </c>
      <c r="O223" s="43">
        <v>53</v>
      </c>
      <c r="P223" s="42"/>
      <c r="Q223" s="42"/>
      <c r="R223" s="42"/>
      <c r="S223" s="42"/>
      <c r="T223" s="42"/>
      <c r="U223" s="42"/>
      <c r="V223" s="42"/>
      <c r="W223" s="42"/>
      <c r="X223" s="42"/>
      <c r="Y223" s="42">
        <f t="shared" si="6"/>
        <v>47.75</v>
      </c>
      <c r="Z223" s="42" t="s">
        <v>118</v>
      </c>
      <c r="AA223" s="42">
        <v>104.385888279939</v>
      </c>
      <c r="AB223" s="42" t="s">
        <v>2</v>
      </c>
      <c r="AC223" s="42" t="s">
        <v>118</v>
      </c>
      <c r="AD223" s="39" t="str">
        <f t="shared" si="7"/>
        <v>TO:0000137 (Days to heading) = Normal (Between 75% and 125%)</v>
      </c>
    </row>
    <row r="224" spans="1:30" s="39" customFormat="1" x14ac:dyDescent="0.2">
      <c r="A224" s="42" t="s">
        <v>289</v>
      </c>
      <c r="B224" s="46" t="s">
        <v>669</v>
      </c>
      <c r="C224" s="42" t="s">
        <v>34</v>
      </c>
      <c r="D224" s="43">
        <v>55</v>
      </c>
      <c r="E224" s="43">
        <v>60</v>
      </c>
      <c r="F224" s="43">
        <v>60</v>
      </c>
      <c r="G224" s="43">
        <v>60</v>
      </c>
      <c r="H224" s="43">
        <v>60</v>
      </c>
      <c r="I224" s="43">
        <v>60</v>
      </c>
      <c r="J224" s="43">
        <v>64</v>
      </c>
      <c r="K224" s="43">
        <v>67</v>
      </c>
      <c r="L224" s="43">
        <v>67</v>
      </c>
      <c r="M224" s="43">
        <v>67</v>
      </c>
      <c r="N224" s="43">
        <v>67</v>
      </c>
      <c r="O224" s="43">
        <v>67</v>
      </c>
      <c r="P224" s="42"/>
      <c r="Q224" s="42"/>
      <c r="R224" s="42"/>
      <c r="S224" s="42"/>
      <c r="T224" s="42"/>
      <c r="U224" s="42"/>
      <c r="V224" s="42"/>
      <c r="W224" s="42"/>
      <c r="X224" s="42"/>
      <c r="Y224" s="42">
        <f t="shared" si="6"/>
        <v>62.833333333333336</v>
      </c>
      <c r="Z224" s="42" t="s">
        <v>289</v>
      </c>
      <c r="AA224" s="42">
        <v>104.48385742879094</v>
      </c>
      <c r="AB224" s="42" t="s">
        <v>2</v>
      </c>
      <c r="AC224" s="42" t="s">
        <v>289</v>
      </c>
      <c r="AD224" s="39" t="str">
        <f t="shared" si="7"/>
        <v>TO:0000137 (Days to heading) = Normal (Between 75% and 125%)</v>
      </c>
    </row>
    <row r="225" spans="1:30" s="39" customFormat="1" x14ac:dyDescent="0.2">
      <c r="A225" s="42" t="s">
        <v>95</v>
      </c>
      <c r="B225" s="48">
        <v>0</v>
      </c>
      <c r="C225" s="42" t="s">
        <v>39</v>
      </c>
      <c r="D225" s="43">
        <v>46</v>
      </c>
      <c r="E225" s="43">
        <v>46</v>
      </c>
      <c r="F225" s="43">
        <v>46</v>
      </c>
      <c r="G225" s="43">
        <v>46</v>
      </c>
      <c r="H225" s="43">
        <v>46</v>
      </c>
      <c r="I225" s="43">
        <v>46</v>
      </c>
      <c r="J225" s="43">
        <v>46</v>
      </c>
      <c r="K225" s="43">
        <v>46</v>
      </c>
      <c r="L225" s="43">
        <v>53</v>
      </c>
      <c r="M225" s="43">
        <v>53</v>
      </c>
      <c r="N225" s="43">
        <v>53</v>
      </c>
      <c r="O225" s="43"/>
      <c r="P225" s="42"/>
      <c r="Q225" s="42"/>
      <c r="R225" s="42"/>
      <c r="S225" s="42"/>
      <c r="T225" s="42"/>
      <c r="U225" s="42"/>
      <c r="V225" s="42"/>
      <c r="W225" s="42"/>
      <c r="X225" s="42"/>
      <c r="Y225" s="42">
        <f t="shared" si="6"/>
        <v>47.909090909090907</v>
      </c>
      <c r="Z225" s="42" t="s">
        <v>95</v>
      </c>
      <c r="AA225" s="42">
        <v>104.73367562784931</v>
      </c>
      <c r="AB225" s="42" t="s">
        <v>2</v>
      </c>
      <c r="AC225" s="42" t="s">
        <v>95</v>
      </c>
      <c r="AD225" s="39" t="str">
        <f t="shared" si="7"/>
        <v>TO:0000137 (Days to heading) = Normal (Between 75% and 125%)</v>
      </c>
    </row>
    <row r="226" spans="1:30" s="39" customFormat="1" x14ac:dyDescent="0.2">
      <c r="A226" s="42" t="s">
        <v>65</v>
      </c>
      <c r="B226" s="46" t="s">
        <v>659</v>
      </c>
      <c r="C226" s="42" t="s">
        <v>34</v>
      </c>
      <c r="D226" s="43">
        <v>60</v>
      </c>
      <c r="E226" s="43">
        <v>62</v>
      </c>
      <c r="F226" s="43">
        <v>63</v>
      </c>
      <c r="G226" s="43">
        <v>63</v>
      </c>
      <c r="H226" s="43">
        <v>63</v>
      </c>
      <c r="I226" s="43">
        <v>64</v>
      </c>
      <c r="J226" s="43">
        <v>64</v>
      </c>
      <c r="K226" s="43">
        <v>64</v>
      </c>
      <c r="L226" s="43">
        <v>64</v>
      </c>
      <c r="M226" s="43"/>
      <c r="N226" s="43"/>
      <c r="O226" s="43"/>
      <c r="P226" s="42"/>
      <c r="Q226" s="42"/>
      <c r="R226" s="42"/>
      <c r="S226" s="42"/>
      <c r="T226" s="42"/>
      <c r="U226" s="42"/>
      <c r="V226" s="42"/>
      <c r="W226" s="42"/>
      <c r="X226" s="42"/>
      <c r="Y226" s="42">
        <f t="shared" si="6"/>
        <v>63</v>
      </c>
      <c r="Z226" s="42" t="s">
        <v>65</v>
      </c>
      <c r="AA226" s="42">
        <v>104.76100293921212</v>
      </c>
      <c r="AB226" s="42" t="s">
        <v>2</v>
      </c>
      <c r="AC226" s="42" t="s">
        <v>65</v>
      </c>
      <c r="AD226" s="39" t="str">
        <f t="shared" si="7"/>
        <v>TO:0000137 (Days to heading) = Normal (Between 75% and 125%)</v>
      </c>
    </row>
    <row r="227" spans="1:30" s="39" customFormat="1" x14ac:dyDescent="0.2">
      <c r="A227" s="42" t="s">
        <v>41</v>
      </c>
      <c r="B227" s="46" t="s">
        <v>663</v>
      </c>
      <c r="C227" s="42" t="s">
        <v>34</v>
      </c>
      <c r="D227" s="43">
        <v>62</v>
      </c>
      <c r="E227" s="43">
        <v>63</v>
      </c>
      <c r="F227" s="43">
        <v>63</v>
      </c>
      <c r="G227" s="43">
        <v>63</v>
      </c>
      <c r="H227" s="43">
        <v>64</v>
      </c>
      <c r="I227" s="43"/>
      <c r="J227" s="43"/>
      <c r="K227" s="43"/>
      <c r="L227" s="43"/>
      <c r="M227" s="43"/>
      <c r="N227" s="43"/>
      <c r="O227" s="43"/>
      <c r="P227" s="42"/>
      <c r="Q227" s="42"/>
      <c r="R227" s="42"/>
      <c r="S227" s="42"/>
      <c r="T227" s="42"/>
      <c r="U227" s="42"/>
      <c r="V227" s="42"/>
      <c r="W227" s="42"/>
      <c r="X227" s="42"/>
      <c r="Y227" s="42">
        <f t="shared" si="6"/>
        <v>63</v>
      </c>
      <c r="Z227" s="42" t="s">
        <v>41</v>
      </c>
      <c r="AA227" s="42">
        <v>104.76100293921212</v>
      </c>
      <c r="AB227" s="42" t="s">
        <v>2</v>
      </c>
      <c r="AC227" s="42" t="s">
        <v>41</v>
      </c>
      <c r="AD227" s="39" t="str">
        <f t="shared" si="7"/>
        <v>TO:0000137 (Days to heading) = Normal (Between 75% and 125%)</v>
      </c>
    </row>
    <row r="228" spans="1:30" s="39" customFormat="1" x14ac:dyDescent="0.2">
      <c r="A228" s="42" t="s">
        <v>270</v>
      </c>
      <c r="B228" s="46" t="s">
        <v>629</v>
      </c>
      <c r="C228" s="42" t="s">
        <v>19</v>
      </c>
      <c r="D228" s="43">
        <v>53</v>
      </c>
      <c r="E228" s="43">
        <v>53</v>
      </c>
      <c r="F228" s="43">
        <v>53</v>
      </c>
      <c r="G228" s="43">
        <v>53</v>
      </c>
      <c r="H228" s="43">
        <v>53</v>
      </c>
      <c r="I228" s="43">
        <v>53</v>
      </c>
      <c r="J228" s="43">
        <v>53</v>
      </c>
      <c r="K228" s="43">
        <v>56</v>
      </c>
      <c r="L228" s="43">
        <v>56</v>
      </c>
      <c r="M228" s="43">
        <v>56</v>
      </c>
      <c r="N228" s="43">
        <v>56</v>
      </c>
      <c r="O228" s="43">
        <v>56</v>
      </c>
      <c r="P228" s="42"/>
      <c r="Q228" s="42"/>
      <c r="R228" s="42"/>
      <c r="S228" s="42"/>
      <c r="T228" s="42"/>
      <c r="U228" s="42"/>
      <c r="V228" s="42"/>
      <c r="W228" s="42"/>
      <c r="X228" s="42"/>
      <c r="Y228" s="42">
        <f t="shared" si="6"/>
        <v>54.25</v>
      </c>
      <c r="Z228" s="42" t="s">
        <v>270</v>
      </c>
      <c r="AA228" s="42">
        <v>105.06310975654488</v>
      </c>
      <c r="AB228" s="42" t="s">
        <v>2</v>
      </c>
      <c r="AC228" s="42" t="s">
        <v>270</v>
      </c>
      <c r="AD228" s="39" t="str">
        <f t="shared" si="7"/>
        <v>TO:0000137 (Days to heading) = Normal (Between 75% and 125%)</v>
      </c>
    </row>
    <row r="229" spans="1:30" s="39" customFormat="1" x14ac:dyDescent="0.2">
      <c r="A229" s="42" t="s">
        <v>132</v>
      </c>
      <c r="B229" s="46" t="s">
        <v>631</v>
      </c>
      <c r="C229" s="42" t="s">
        <v>19</v>
      </c>
      <c r="D229" s="43">
        <v>53</v>
      </c>
      <c r="E229" s="43">
        <v>53</v>
      </c>
      <c r="F229" s="43">
        <v>53</v>
      </c>
      <c r="G229" s="43">
        <v>53</v>
      </c>
      <c r="H229" s="43">
        <v>53</v>
      </c>
      <c r="I229" s="43">
        <v>53</v>
      </c>
      <c r="J229" s="43">
        <v>53</v>
      </c>
      <c r="K229" s="43">
        <v>56</v>
      </c>
      <c r="L229" s="43">
        <v>56</v>
      </c>
      <c r="M229" s="43">
        <v>56</v>
      </c>
      <c r="N229" s="43">
        <v>56</v>
      </c>
      <c r="O229" s="43">
        <v>56</v>
      </c>
      <c r="P229" s="42"/>
      <c r="Q229" s="42"/>
      <c r="R229" s="42"/>
      <c r="S229" s="42"/>
      <c r="T229" s="42"/>
      <c r="U229" s="42"/>
      <c r="V229" s="42"/>
      <c r="W229" s="42"/>
      <c r="X229" s="42"/>
      <c r="Y229" s="42">
        <f t="shared" si="6"/>
        <v>54.25</v>
      </c>
      <c r="Z229" s="42" t="s">
        <v>132</v>
      </c>
      <c r="AA229" s="42">
        <v>105.06310975654488</v>
      </c>
      <c r="AB229" s="42" t="s">
        <v>2</v>
      </c>
      <c r="AC229" s="42" t="s">
        <v>132</v>
      </c>
      <c r="AD229" s="39" t="str">
        <f t="shared" si="7"/>
        <v>TO:0000137 (Days to heading) = Normal (Between 75% and 125%)</v>
      </c>
    </row>
    <row r="230" spans="1:30" s="39" customFormat="1" x14ac:dyDescent="0.2">
      <c r="A230" s="42" t="s">
        <v>214</v>
      </c>
      <c r="B230" s="48" t="s">
        <v>553</v>
      </c>
      <c r="C230" s="42" t="s">
        <v>39</v>
      </c>
      <c r="D230" s="43">
        <v>46</v>
      </c>
      <c r="E230" s="43">
        <v>46</v>
      </c>
      <c r="F230" s="43">
        <v>46</v>
      </c>
      <c r="G230" s="43">
        <v>46</v>
      </c>
      <c r="H230" s="43">
        <v>46</v>
      </c>
      <c r="I230" s="43">
        <v>49</v>
      </c>
      <c r="J230" s="43">
        <v>49</v>
      </c>
      <c r="K230" s="43">
        <v>49</v>
      </c>
      <c r="L230" s="43">
        <v>49</v>
      </c>
      <c r="M230" s="43">
        <v>49</v>
      </c>
      <c r="N230" s="43">
        <v>51</v>
      </c>
      <c r="O230" s="43">
        <v>51</v>
      </c>
      <c r="P230" s="42"/>
      <c r="Q230" s="42"/>
      <c r="R230" s="42"/>
      <c r="S230" s="42"/>
      <c r="T230" s="42"/>
      <c r="U230" s="42"/>
      <c r="V230" s="42"/>
      <c r="W230" s="42"/>
      <c r="X230" s="42"/>
      <c r="Y230" s="42">
        <f t="shared" si="6"/>
        <v>48.083333333333336</v>
      </c>
      <c r="Z230" s="42" t="s">
        <v>214</v>
      </c>
      <c r="AA230" s="42">
        <v>105.11458558032253</v>
      </c>
      <c r="AB230" s="42" t="s">
        <v>2</v>
      </c>
      <c r="AC230" s="42" t="s">
        <v>214</v>
      </c>
      <c r="AD230" s="39" t="str">
        <f t="shared" si="7"/>
        <v>TO:0000137 (Days to heading) = Normal (Between 75% and 125%)</v>
      </c>
    </row>
    <row r="231" spans="1:30" s="39" customFormat="1" x14ac:dyDescent="0.2">
      <c r="A231" s="42" t="s">
        <v>211</v>
      </c>
      <c r="B231" s="42" t="s">
        <v>547</v>
      </c>
      <c r="C231" s="42" t="s">
        <v>39</v>
      </c>
      <c r="D231" s="43">
        <v>46</v>
      </c>
      <c r="E231" s="43">
        <v>46</v>
      </c>
      <c r="F231" s="43">
        <v>46</v>
      </c>
      <c r="G231" s="43">
        <v>49</v>
      </c>
      <c r="H231" s="43">
        <v>49</v>
      </c>
      <c r="I231" s="43">
        <v>49</v>
      </c>
      <c r="J231" s="43">
        <v>49</v>
      </c>
      <c r="K231" s="43">
        <v>49</v>
      </c>
      <c r="L231" s="43">
        <v>49</v>
      </c>
      <c r="M231" s="43">
        <v>49</v>
      </c>
      <c r="N231" s="43">
        <v>49</v>
      </c>
      <c r="O231" s="43">
        <v>49</v>
      </c>
      <c r="P231" s="42"/>
      <c r="Q231" s="42"/>
      <c r="R231" s="42"/>
      <c r="S231" s="42"/>
      <c r="T231" s="42"/>
      <c r="U231" s="42"/>
      <c r="V231" s="42"/>
      <c r="W231" s="42"/>
      <c r="X231" s="42"/>
      <c r="Y231" s="42">
        <f t="shared" si="6"/>
        <v>48.25</v>
      </c>
      <c r="Z231" s="42" t="s">
        <v>211</v>
      </c>
      <c r="AA231" s="42">
        <v>105.47893423051427</v>
      </c>
      <c r="AB231" s="42" t="s">
        <v>2</v>
      </c>
      <c r="AC231" s="42" t="s">
        <v>211</v>
      </c>
      <c r="AD231" s="39" t="str">
        <f t="shared" si="7"/>
        <v>TO:0000137 (Days to heading) = Normal (Between 75% and 125%)</v>
      </c>
    </row>
    <row r="232" spans="1:30" s="39" customFormat="1" x14ac:dyDescent="0.2">
      <c r="A232" s="42" t="s">
        <v>216</v>
      </c>
      <c r="B232" s="48" t="s">
        <v>555</v>
      </c>
      <c r="C232" s="42" t="s">
        <v>39</v>
      </c>
      <c r="D232" s="43">
        <v>43</v>
      </c>
      <c r="E232" s="43">
        <v>49</v>
      </c>
      <c r="F232" s="43">
        <v>49</v>
      </c>
      <c r="G232" s="43">
        <v>49</v>
      </c>
      <c r="H232" s="43">
        <v>49</v>
      </c>
      <c r="I232" s="43">
        <v>49</v>
      </c>
      <c r="J232" s="43">
        <v>49</v>
      </c>
      <c r="K232" s="43">
        <v>49</v>
      </c>
      <c r="L232" s="43">
        <v>49</v>
      </c>
      <c r="M232" s="43">
        <v>49</v>
      </c>
      <c r="N232" s="43">
        <v>49</v>
      </c>
      <c r="O232" s="43">
        <v>49</v>
      </c>
      <c r="P232" s="42"/>
      <c r="Q232" s="42"/>
      <c r="R232" s="42"/>
      <c r="S232" s="42"/>
      <c r="T232" s="42"/>
      <c r="U232" s="42"/>
      <c r="V232" s="42"/>
      <c r="W232" s="42"/>
      <c r="X232" s="42"/>
      <c r="Y232" s="42">
        <f t="shared" si="6"/>
        <v>48.5</v>
      </c>
      <c r="Z232" s="42" t="s">
        <v>216</v>
      </c>
      <c r="AA232" s="42">
        <v>106.02545720580191</v>
      </c>
      <c r="AB232" s="42" t="s">
        <v>2</v>
      </c>
      <c r="AC232" s="42" t="s">
        <v>216</v>
      </c>
      <c r="AD232" s="39" t="str">
        <f t="shared" si="7"/>
        <v>TO:0000137 (Days to heading) = Normal (Between 75% and 125%)</v>
      </c>
    </row>
    <row r="233" spans="1:30" s="39" customFormat="1" x14ac:dyDescent="0.2">
      <c r="A233" s="42" t="s">
        <v>220</v>
      </c>
      <c r="B233" s="48" t="s">
        <v>560</v>
      </c>
      <c r="C233" s="42" t="s">
        <v>39</v>
      </c>
      <c r="D233" s="43">
        <v>46</v>
      </c>
      <c r="E233" s="43">
        <v>46</v>
      </c>
      <c r="F233" s="43">
        <v>49</v>
      </c>
      <c r="G233" s="43">
        <v>49</v>
      </c>
      <c r="H233" s="43">
        <v>49</v>
      </c>
      <c r="I233" s="43">
        <v>49</v>
      </c>
      <c r="J233" s="43">
        <v>49</v>
      </c>
      <c r="K233" s="43">
        <v>49</v>
      </c>
      <c r="L233" s="43">
        <v>49</v>
      </c>
      <c r="M233" s="43">
        <v>49</v>
      </c>
      <c r="N233" s="43">
        <v>49</v>
      </c>
      <c r="O233" s="43">
        <v>51</v>
      </c>
      <c r="P233" s="42"/>
      <c r="Q233" s="42"/>
      <c r="R233" s="42"/>
      <c r="S233" s="42"/>
      <c r="T233" s="42"/>
      <c r="U233" s="42"/>
      <c r="V233" s="42"/>
      <c r="W233" s="42"/>
      <c r="X233" s="42"/>
      <c r="Y233" s="42">
        <f t="shared" si="6"/>
        <v>48.666666666666664</v>
      </c>
      <c r="Z233" s="42" t="s">
        <v>220</v>
      </c>
      <c r="AA233" s="42">
        <v>106.38980585599366</v>
      </c>
      <c r="AB233" s="42" t="s">
        <v>2</v>
      </c>
      <c r="AC233" s="42" t="s">
        <v>220</v>
      </c>
      <c r="AD233" s="39" t="str">
        <f t="shared" si="7"/>
        <v>TO:0000137 (Days to heading) = Normal (Between 75% and 125%)</v>
      </c>
    </row>
    <row r="234" spans="1:30" s="39" customFormat="1" x14ac:dyDescent="0.2">
      <c r="A234" s="42" t="s">
        <v>33</v>
      </c>
      <c r="B234" s="46" t="s">
        <v>661</v>
      </c>
      <c r="C234" s="42" t="s">
        <v>34</v>
      </c>
      <c r="D234" s="43">
        <v>64</v>
      </c>
      <c r="E234" s="43">
        <v>64</v>
      </c>
      <c r="F234" s="43">
        <v>64</v>
      </c>
      <c r="G234" s="43">
        <v>64</v>
      </c>
      <c r="H234" s="43">
        <v>64</v>
      </c>
      <c r="I234" s="43">
        <v>64</v>
      </c>
      <c r="J234" s="43">
        <v>64</v>
      </c>
      <c r="K234" s="43"/>
      <c r="L234" s="43"/>
      <c r="M234" s="43"/>
      <c r="N234" s="43"/>
      <c r="O234" s="43"/>
      <c r="P234" s="42"/>
      <c r="Q234" s="42"/>
      <c r="R234" s="42"/>
      <c r="S234" s="42"/>
      <c r="T234" s="42"/>
      <c r="U234" s="42"/>
      <c r="V234" s="42"/>
      <c r="W234" s="42"/>
      <c r="X234" s="42"/>
      <c r="Y234" s="42">
        <f t="shared" si="6"/>
        <v>64</v>
      </c>
      <c r="Z234" s="42" t="s">
        <v>33</v>
      </c>
      <c r="AA234" s="42">
        <v>106.4238760017393</v>
      </c>
      <c r="AB234" s="42" t="s">
        <v>2</v>
      </c>
      <c r="AC234" s="42" t="s">
        <v>33</v>
      </c>
      <c r="AD234" s="39" t="str">
        <f t="shared" si="7"/>
        <v>TO:0000137 (Days to heading) = Normal (Between 75% and 125%)</v>
      </c>
    </row>
    <row r="235" spans="1:30" s="39" customFormat="1" x14ac:dyDescent="0.2">
      <c r="A235" s="42" t="s">
        <v>62</v>
      </c>
      <c r="B235" s="48" t="s">
        <v>549</v>
      </c>
      <c r="C235" s="42" t="s">
        <v>39</v>
      </c>
      <c r="D235" s="43">
        <v>46</v>
      </c>
      <c r="E235" s="43">
        <v>46</v>
      </c>
      <c r="F235" s="43">
        <v>46</v>
      </c>
      <c r="G235" s="43">
        <v>49</v>
      </c>
      <c r="H235" s="43">
        <v>49</v>
      </c>
      <c r="I235" s="43">
        <v>49</v>
      </c>
      <c r="J235" s="43">
        <v>49</v>
      </c>
      <c r="K235" s="43">
        <v>49</v>
      </c>
      <c r="L235" s="43">
        <v>50</v>
      </c>
      <c r="M235" s="43">
        <v>50</v>
      </c>
      <c r="N235" s="43">
        <v>50</v>
      </c>
      <c r="O235" s="43">
        <v>53</v>
      </c>
      <c r="P235" s="42"/>
      <c r="Q235" s="42"/>
      <c r="R235" s="42"/>
      <c r="S235" s="42"/>
      <c r="T235" s="42"/>
      <c r="U235" s="42"/>
      <c r="V235" s="42"/>
      <c r="W235" s="42"/>
      <c r="X235" s="42"/>
      <c r="Y235" s="42">
        <f t="shared" si="6"/>
        <v>48.833333333333336</v>
      </c>
      <c r="Z235" s="42" t="s">
        <v>62</v>
      </c>
      <c r="AA235" s="42">
        <v>106.75415450618544</v>
      </c>
      <c r="AB235" s="42" t="s">
        <v>2</v>
      </c>
      <c r="AC235" s="42" t="s">
        <v>62</v>
      </c>
      <c r="AD235" s="39" t="str">
        <f t="shared" si="7"/>
        <v>TO:0000137 (Days to heading) = Normal (Between 75% and 125%)</v>
      </c>
    </row>
    <row r="236" spans="1:30" s="39" customFormat="1" x14ac:dyDescent="0.2">
      <c r="A236" s="42" t="s">
        <v>114</v>
      </c>
      <c r="B236" s="48" t="s">
        <v>552</v>
      </c>
      <c r="C236" s="42" t="s">
        <v>39</v>
      </c>
      <c r="D236" s="43">
        <v>46</v>
      </c>
      <c r="E236" s="43">
        <v>46</v>
      </c>
      <c r="F236" s="43">
        <v>49</v>
      </c>
      <c r="G236" s="43">
        <v>49</v>
      </c>
      <c r="H236" s="43">
        <v>49</v>
      </c>
      <c r="I236" s="43">
        <v>49</v>
      </c>
      <c r="J236" s="43">
        <v>49</v>
      </c>
      <c r="K236" s="43">
        <v>49</v>
      </c>
      <c r="L236" s="43">
        <v>51</v>
      </c>
      <c r="M236" s="43">
        <v>51</v>
      </c>
      <c r="N236" s="43">
        <v>51</v>
      </c>
      <c r="O236" s="43">
        <v>51</v>
      </c>
      <c r="P236" s="42"/>
      <c r="Q236" s="42"/>
      <c r="R236" s="42"/>
      <c r="S236" s="42"/>
      <c r="T236" s="42"/>
      <c r="U236" s="42"/>
      <c r="V236" s="42"/>
      <c r="W236" s="42"/>
      <c r="X236" s="42"/>
      <c r="Y236" s="42">
        <f t="shared" si="6"/>
        <v>49.166666666666664</v>
      </c>
      <c r="Z236" s="42" t="s">
        <v>114</v>
      </c>
      <c r="AA236" s="42">
        <v>107.48285180656893</v>
      </c>
      <c r="AB236" s="42" t="s">
        <v>2</v>
      </c>
      <c r="AC236" s="42" t="s">
        <v>114</v>
      </c>
      <c r="AD236" s="39" t="str">
        <f t="shared" si="7"/>
        <v>TO:0000137 (Days to heading) = Normal (Between 75% and 125%)</v>
      </c>
    </row>
    <row r="237" spans="1:30" s="39" customFormat="1" x14ac:dyDescent="0.2">
      <c r="A237" s="42" t="s">
        <v>215</v>
      </c>
      <c r="B237" s="48" t="s">
        <v>554</v>
      </c>
      <c r="C237" s="42" t="s">
        <v>39</v>
      </c>
      <c r="D237" s="43">
        <v>46</v>
      </c>
      <c r="E237" s="43">
        <v>46</v>
      </c>
      <c r="F237" s="43">
        <v>46</v>
      </c>
      <c r="G237" s="43">
        <v>46</v>
      </c>
      <c r="H237" s="43">
        <v>46</v>
      </c>
      <c r="I237" s="43">
        <v>46</v>
      </c>
      <c r="J237" s="43">
        <v>53</v>
      </c>
      <c r="K237" s="43">
        <v>53</v>
      </c>
      <c r="L237" s="43">
        <v>53</v>
      </c>
      <c r="M237" s="43">
        <v>53</v>
      </c>
      <c r="N237" s="43">
        <v>53</v>
      </c>
      <c r="O237" s="43">
        <v>53</v>
      </c>
      <c r="P237" s="42"/>
      <c r="Q237" s="42"/>
      <c r="R237" s="42"/>
      <c r="S237" s="42"/>
      <c r="T237" s="42"/>
      <c r="U237" s="42"/>
      <c r="V237" s="42"/>
      <c r="W237" s="42"/>
      <c r="X237" s="42"/>
      <c r="Y237" s="42">
        <f t="shared" si="6"/>
        <v>49.5</v>
      </c>
      <c r="Z237" s="42" t="s">
        <v>215</v>
      </c>
      <c r="AA237" s="42">
        <v>108.21154910695246</v>
      </c>
      <c r="AB237" s="42" t="s">
        <v>2</v>
      </c>
      <c r="AC237" s="42" t="s">
        <v>215</v>
      </c>
      <c r="AD237" s="39" t="str">
        <f t="shared" si="7"/>
        <v>TO:0000137 (Days to heading) = Normal (Between 75% and 125%)</v>
      </c>
    </row>
    <row r="238" spans="1:30" s="39" customFormat="1" x14ac:dyDescent="0.2">
      <c r="A238" s="42" t="s">
        <v>57</v>
      </c>
      <c r="B238" s="46" t="s">
        <v>692</v>
      </c>
      <c r="C238" s="42" t="s">
        <v>34</v>
      </c>
      <c r="D238" s="43">
        <v>62</v>
      </c>
      <c r="E238" s="43">
        <v>64</v>
      </c>
      <c r="F238" s="43">
        <v>64</v>
      </c>
      <c r="G238" s="43">
        <v>64</v>
      </c>
      <c r="H238" s="43">
        <v>64</v>
      </c>
      <c r="I238" s="43">
        <v>64</v>
      </c>
      <c r="J238" s="43">
        <v>69</v>
      </c>
      <c r="K238" s="43">
        <v>69</v>
      </c>
      <c r="L238" s="43">
        <v>69</v>
      </c>
      <c r="M238" s="43">
        <v>69</v>
      </c>
      <c r="N238" s="43">
        <v>69</v>
      </c>
      <c r="O238" s="43"/>
      <c r="P238" s="42"/>
      <c r="Q238" s="42"/>
      <c r="R238" s="42"/>
      <c r="S238" s="42"/>
      <c r="T238" s="42"/>
      <c r="U238" s="42"/>
      <c r="V238" s="42"/>
      <c r="W238" s="42"/>
      <c r="X238" s="42"/>
      <c r="Y238" s="42">
        <f t="shared" si="6"/>
        <v>66.090909090909093</v>
      </c>
      <c r="Z238" s="42" t="s">
        <v>57</v>
      </c>
      <c r="AA238" s="42">
        <v>109.90079240520521</v>
      </c>
      <c r="AB238" s="42" t="s">
        <v>2</v>
      </c>
      <c r="AC238" s="42" t="s">
        <v>57</v>
      </c>
      <c r="AD238" s="39" t="str">
        <f t="shared" si="7"/>
        <v>TO:0000137 (Days to heading) = Normal (Between 75% and 125%)</v>
      </c>
    </row>
    <row r="239" spans="1:30" s="39" customFormat="1" x14ac:dyDescent="0.2">
      <c r="A239" s="42" t="s">
        <v>115</v>
      </c>
      <c r="B239" s="48" t="s">
        <v>556</v>
      </c>
      <c r="C239" s="42" t="s">
        <v>39</v>
      </c>
      <c r="D239" s="43">
        <v>49</v>
      </c>
      <c r="E239" s="43">
        <v>49</v>
      </c>
      <c r="F239" s="43">
        <v>49</v>
      </c>
      <c r="G239" s="43">
        <v>49</v>
      </c>
      <c r="H239" s="43">
        <v>49</v>
      </c>
      <c r="I239" s="43">
        <v>51</v>
      </c>
      <c r="J239" s="43">
        <v>51</v>
      </c>
      <c r="K239" s="43">
        <v>51</v>
      </c>
      <c r="L239" s="43">
        <v>51</v>
      </c>
      <c r="M239" s="43">
        <v>53</v>
      </c>
      <c r="N239" s="43">
        <v>53</v>
      </c>
      <c r="O239" s="43">
        <v>53</v>
      </c>
      <c r="P239" s="42"/>
      <c r="Q239" s="42"/>
      <c r="R239" s="42"/>
      <c r="S239" s="42"/>
      <c r="T239" s="42"/>
      <c r="U239" s="42"/>
      <c r="V239" s="42"/>
      <c r="W239" s="42"/>
      <c r="X239" s="42"/>
      <c r="Y239" s="42">
        <f t="shared" si="6"/>
        <v>50.666666666666664</v>
      </c>
      <c r="Z239" s="42" t="s">
        <v>115</v>
      </c>
      <c r="AA239" s="42">
        <v>110.76198965829477</v>
      </c>
      <c r="AB239" s="42" t="s">
        <v>2</v>
      </c>
      <c r="AC239" s="42" t="s">
        <v>115</v>
      </c>
      <c r="AD239" s="39" t="str">
        <f t="shared" si="7"/>
        <v>TO:0000137 (Days to heading) = Normal (Between 75% and 125%)</v>
      </c>
    </row>
    <row r="240" spans="1:30" s="39" customFormat="1" x14ac:dyDescent="0.2">
      <c r="A240" s="42" t="s">
        <v>49</v>
      </c>
      <c r="B240" s="46" t="s">
        <v>658</v>
      </c>
      <c r="C240" s="42" t="s">
        <v>19</v>
      </c>
      <c r="D240" s="43">
        <v>50</v>
      </c>
      <c r="E240" s="43">
        <v>50</v>
      </c>
      <c r="F240" s="43">
        <v>53</v>
      </c>
      <c r="G240" s="43">
        <v>53</v>
      </c>
      <c r="H240" s="43">
        <v>56</v>
      </c>
      <c r="I240" s="43">
        <v>56</v>
      </c>
      <c r="J240" s="43">
        <v>61</v>
      </c>
      <c r="K240" s="43">
        <v>64</v>
      </c>
      <c r="L240" s="43">
        <v>67</v>
      </c>
      <c r="M240" s="43">
        <v>67</v>
      </c>
      <c r="N240" s="43"/>
      <c r="O240" s="43"/>
      <c r="P240" s="42"/>
      <c r="Q240" s="42"/>
      <c r="R240" s="42"/>
      <c r="S240" s="42"/>
      <c r="T240" s="42"/>
      <c r="U240" s="42"/>
      <c r="V240" s="42"/>
      <c r="W240" s="42"/>
      <c r="X240" s="42"/>
      <c r="Y240" s="42">
        <f t="shared" si="6"/>
        <v>57.7</v>
      </c>
      <c r="Z240" s="42" t="s">
        <v>49</v>
      </c>
      <c r="AA240" s="42">
        <v>111.7445425429058</v>
      </c>
      <c r="AB240" s="42" t="s">
        <v>2</v>
      </c>
      <c r="AC240" s="42" t="s">
        <v>49</v>
      </c>
      <c r="AD240" s="39" t="str">
        <f t="shared" si="7"/>
        <v>TO:0000137 (Days to heading) = Normal (Between 75% and 125%)</v>
      </c>
    </row>
    <row r="241" spans="1:30" s="39" customFormat="1" x14ac:dyDescent="0.2">
      <c r="A241" s="42" t="s">
        <v>218</v>
      </c>
      <c r="B241" s="48" t="s">
        <v>558</v>
      </c>
      <c r="C241" s="42" t="s">
        <v>39</v>
      </c>
      <c r="D241" s="43">
        <v>53</v>
      </c>
      <c r="E241" s="43">
        <v>53</v>
      </c>
      <c r="F241" s="43">
        <v>53</v>
      </c>
      <c r="G241" s="43">
        <v>53</v>
      </c>
      <c r="H241" s="43">
        <v>53</v>
      </c>
      <c r="I241" s="43">
        <v>53</v>
      </c>
      <c r="J241" s="43">
        <v>53</v>
      </c>
      <c r="K241" s="43">
        <v>53</v>
      </c>
      <c r="L241" s="43">
        <v>53</v>
      </c>
      <c r="M241" s="43">
        <v>53</v>
      </c>
      <c r="N241" s="43">
        <v>53</v>
      </c>
      <c r="O241" s="43">
        <v>53</v>
      </c>
      <c r="P241" s="42"/>
      <c r="Q241" s="42"/>
      <c r="R241" s="42"/>
      <c r="S241" s="42"/>
      <c r="T241" s="42"/>
      <c r="U241" s="42"/>
      <c r="V241" s="42"/>
      <c r="W241" s="42"/>
      <c r="X241" s="42"/>
      <c r="Y241" s="42">
        <f t="shared" si="6"/>
        <v>53</v>
      </c>
      <c r="Z241" s="42" t="s">
        <v>218</v>
      </c>
      <c r="AA241" s="42">
        <v>115.8628707609794</v>
      </c>
      <c r="AB241" s="42" t="s">
        <v>2</v>
      </c>
      <c r="AC241" s="42" t="s">
        <v>218</v>
      </c>
      <c r="AD241" s="39" t="str">
        <f t="shared" si="7"/>
        <v>TO:0000137 (Days to heading) = Normal (Between 75% and 125%)</v>
      </c>
    </row>
    <row r="242" spans="1:30" s="39" customFormat="1" x14ac:dyDescent="0.2">
      <c r="A242" s="42" t="s">
        <v>40</v>
      </c>
      <c r="B242" s="46" t="s">
        <v>624</v>
      </c>
      <c r="C242" s="42" t="s">
        <v>19</v>
      </c>
      <c r="D242" s="43">
        <v>56</v>
      </c>
      <c r="E242" s="43">
        <v>56</v>
      </c>
      <c r="F242" s="43">
        <v>56</v>
      </c>
      <c r="G242" s="43">
        <v>61</v>
      </c>
      <c r="H242" s="43">
        <v>64</v>
      </c>
      <c r="I242" s="43">
        <v>67</v>
      </c>
      <c r="J242" s="43">
        <v>67</v>
      </c>
      <c r="K242" s="43"/>
      <c r="L242" s="43"/>
      <c r="M242" s="43"/>
      <c r="N242" s="43"/>
      <c r="O242" s="43"/>
      <c r="P242" s="42"/>
      <c r="Q242" s="42"/>
      <c r="R242" s="42"/>
      <c r="S242" s="42"/>
      <c r="T242" s="42"/>
      <c r="U242" s="42"/>
      <c r="V242" s="42"/>
      <c r="W242" s="42"/>
      <c r="X242" s="42"/>
      <c r="Y242" s="42">
        <f t="shared" si="6"/>
        <v>61</v>
      </c>
      <c r="Z242" s="42" t="s">
        <v>40</v>
      </c>
      <c r="AA242" s="42">
        <v>118.13547825159885</v>
      </c>
      <c r="AB242" s="42" t="s">
        <v>2</v>
      </c>
      <c r="AC242" s="42" t="s">
        <v>40</v>
      </c>
      <c r="AD242" s="39" t="str">
        <f t="shared" si="7"/>
        <v>TO:0000137 (Days to heading) = Normal (Between 75% and 125%)</v>
      </c>
    </row>
    <row r="243" spans="1:30" s="39" customFormat="1" x14ac:dyDescent="0.2">
      <c r="A243" s="42" t="s">
        <v>18</v>
      </c>
      <c r="B243" s="42" t="s">
        <v>655</v>
      </c>
      <c r="C243" s="42" t="s">
        <v>19</v>
      </c>
      <c r="D243" s="43">
        <v>67</v>
      </c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2"/>
      <c r="Q243" s="42"/>
      <c r="R243" s="42"/>
      <c r="S243" s="42"/>
      <c r="T243" s="42"/>
      <c r="U243" s="42"/>
      <c r="V243" s="42"/>
      <c r="W243" s="42"/>
      <c r="X243" s="42"/>
      <c r="Y243" s="42">
        <f t="shared" si="6"/>
        <v>67</v>
      </c>
      <c r="Z243" s="42" t="s">
        <v>18</v>
      </c>
      <c r="AA243" s="42">
        <v>129.75536135831348</v>
      </c>
      <c r="AB243" s="42" t="s">
        <v>1028</v>
      </c>
      <c r="AC243" s="42" t="s">
        <v>18</v>
      </c>
      <c r="AD243" s="39" t="str">
        <f t="shared" si="7"/>
        <v>TO:0000137 (Days to heading) = Early (Between 75% and 125%)</v>
      </c>
    </row>
  </sheetData>
  <sortState xmlns:xlrd2="http://schemas.microsoft.com/office/spreadsheetml/2017/richdata2" ref="A2:AB244">
    <sortCondition ref="AA2:AA244"/>
  </sortState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FCC47-88B1-487F-A2F7-D05A7924E809}">
  <dimension ref="A1:AH241"/>
  <sheetViews>
    <sheetView topLeftCell="U1" workbookViewId="0">
      <selection activeCell="AD1" sqref="AD1:AD1048576"/>
    </sheetView>
  </sheetViews>
  <sheetFormatPr baseColWidth="10" defaultColWidth="9.1640625" defaultRowHeight="15" x14ac:dyDescent="0.2"/>
  <cols>
    <col min="1" max="1" width="11.33203125" style="11" bestFit="1" customWidth="1"/>
    <col min="2" max="2" width="57.1640625" style="11" customWidth="1"/>
    <col min="3" max="3" width="8.83203125" style="11" bestFit="1" customWidth="1"/>
    <col min="4" max="4" width="11.33203125" style="11" bestFit="1" customWidth="1"/>
    <col min="5" max="24" width="9.1640625" style="11"/>
    <col min="25" max="25" width="1.5" style="45" bestFit="1" customWidth="1"/>
    <col min="26" max="26" width="9.1640625" style="11"/>
    <col min="27" max="27" width="37.33203125" style="35" customWidth="1"/>
    <col min="28" max="28" width="12.6640625" style="11" bestFit="1" customWidth="1"/>
    <col min="29" max="29" width="26.83203125" style="11" customWidth="1"/>
    <col min="30" max="30" width="11.33203125" style="11" bestFit="1" customWidth="1"/>
    <col min="31" max="31" width="49.83203125" style="11" customWidth="1"/>
    <col min="32" max="32" width="9.1640625" style="11"/>
    <col min="33" max="33" width="8.83203125" style="11" bestFit="1" customWidth="1"/>
    <col min="34" max="16384" width="9.1640625" style="11"/>
  </cols>
  <sheetData>
    <row r="1" spans="1:34" x14ac:dyDescent="0.2">
      <c r="A1" s="5" t="s">
        <v>5</v>
      </c>
      <c r="B1" s="26" t="s">
        <v>761</v>
      </c>
      <c r="C1" s="5" t="s">
        <v>6</v>
      </c>
      <c r="D1" s="5" t="s">
        <v>5</v>
      </c>
      <c r="E1" s="5">
        <v>1</v>
      </c>
      <c r="F1" s="5">
        <v>2</v>
      </c>
      <c r="G1" s="5">
        <v>3</v>
      </c>
      <c r="H1" s="5">
        <v>4</v>
      </c>
      <c r="I1" s="5">
        <v>5</v>
      </c>
      <c r="J1" s="5">
        <v>6</v>
      </c>
      <c r="K1" s="5">
        <v>7</v>
      </c>
      <c r="L1" s="5">
        <v>8</v>
      </c>
      <c r="M1" s="5">
        <v>9</v>
      </c>
      <c r="N1" s="5">
        <v>10</v>
      </c>
      <c r="O1" s="5">
        <v>11</v>
      </c>
      <c r="P1" s="5">
        <v>12</v>
      </c>
      <c r="Q1" s="5">
        <v>13</v>
      </c>
      <c r="R1" s="5">
        <v>14</v>
      </c>
      <c r="S1" s="5">
        <v>15</v>
      </c>
      <c r="T1" s="5">
        <v>16</v>
      </c>
      <c r="U1" s="5">
        <v>17</v>
      </c>
      <c r="V1" s="5">
        <v>18</v>
      </c>
      <c r="W1" s="5">
        <v>19</v>
      </c>
      <c r="X1" s="5">
        <v>20</v>
      </c>
      <c r="Y1" s="17" t="s">
        <v>953</v>
      </c>
      <c r="Z1" s="5" t="s">
        <v>1032</v>
      </c>
      <c r="AA1" s="36" t="s">
        <v>1041</v>
      </c>
      <c r="AB1" s="28" t="s">
        <v>0</v>
      </c>
      <c r="AC1" s="28" t="s">
        <v>0</v>
      </c>
      <c r="AD1" s="5" t="s">
        <v>5</v>
      </c>
      <c r="AG1" s="5" t="s">
        <v>6</v>
      </c>
      <c r="AH1" s="5" t="s">
        <v>1032</v>
      </c>
    </row>
    <row r="2" spans="1:34" s="44" customFormat="1" x14ac:dyDescent="0.2">
      <c r="A2" s="37" t="s">
        <v>211</v>
      </c>
      <c r="B2" s="42" t="s">
        <v>762</v>
      </c>
      <c r="C2" s="37" t="s">
        <v>39</v>
      </c>
      <c r="D2" s="37" t="s">
        <v>211</v>
      </c>
      <c r="E2" s="37">
        <v>5</v>
      </c>
      <c r="F2" s="37">
        <v>10</v>
      </c>
      <c r="G2" s="37">
        <v>12</v>
      </c>
      <c r="H2" s="37">
        <v>13</v>
      </c>
      <c r="I2" s="37">
        <v>9</v>
      </c>
      <c r="J2" s="37">
        <v>9</v>
      </c>
      <c r="K2" s="37">
        <v>9</v>
      </c>
      <c r="L2" s="37">
        <v>6</v>
      </c>
      <c r="M2" s="37">
        <v>6</v>
      </c>
      <c r="N2" s="37">
        <v>6</v>
      </c>
      <c r="O2" s="37">
        <v>6</v>
      </c>
      <c r="P2" s="37">
        <v>6</v>
      </c>
      <c r="Q2" s="37">
        <v>6</v>
      </c>
      <c r="R2" s="37"/>
      <c r="S2" s="37"/>
      <c r="T2" s="37"/>
      <c r="U2" s="37"/>
      <c r="V2" s="37"/>
      <c r="W2" s="37"/>
      <c r="X2" s="37"/>
      <c r="Y2" s="17" t="s">
        <v>953</v>
      </c>
      <c r="Z2" s="37">
        <f t="shared" ref="Z2:Z65" si="0">AVERAGE(E2:X2)</f>
        <v>7.9230769230769234</v>
      </c>
      <c r="AA2" s="38">
        <v>133.50495200801004</v>
      </c>
      <c r="AB2" s="37" t="s">
        <v>1</v>
      </c>
      <c r="AC2" s="37" t="s">
        <v>1548</v>
      </c>
      <c r="AD2" s="37" t="s">
        <v>211</v>
      </c>
      <c r="AE2" s="44" t="str">
        <f>CONCATENATE( "TO:0000346 (Tiller number) = ",AC2)</f>
        <v>TO:0000346 (Tiller number) = High (Between 126% and 175%)</v>
      </c>
      <c r="AG2" s="37" t="s">
        <v>39</v>
      </c>
      <c r="AH2" s="44">
        <v>5.9346689421689423</v>
      </c>
    </row>
    <row r="3" spans="1:34" s="44" customFormat="1" x14ac:dyDescent="0.2">
      <c r="A3" s="37" t="s">
        <v>38</v>
      </c>
      <c r="B3" s="40" t="s">
        <v>763</v>
      </c>
      <c r="C3" s="37" t="s">
        <v>39</v>
      </c>
      <c r="D3" s="37" t="s">
        <v>38</v>
      </c>
      <c r="E3" s="37">
        <v>6</v>
      </c>
      <c r="F3" s="37">
        <v>6</v>
      </c>
      <c r="G3" s="37">
        <v>8</v>
      </c>
      <c r="H3" s="37">
        <v>8</v>
      </c>
      <c r="I3" s="37">
        <v>3</v>
      </c>
      <c r="J3" s="37">
        <v>5</v>
      </c>
      <c r="K3" s="37">
        <v>9</v>
      </c>
      <c r="L3" s="37">
        <v>11</v>
      </c>
      <c r="M3" s="37">
        <v>14</v>
      </c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17" t="s">
        <v>953</v>
      </c>
      <c r="Z3" s="37">
        <f t="shared" si="0"/>
        <v>7.7777777777777777</v>
      </c>
      <c r="AA3" s="38">
        <v>131.05664112976172</v>
      </c>
      <c r="AB3" s="37" t="s">
        <v>1</v>
      </c>
      <c r="AC3" s="37" t="s">
        <v>1548</v>
      </c>
      <c r="AD3" s="37" t="s">
        <v>38</v>
      </c>
      <c r="AE3" s="44" t="str">
        <f t="shared" ref="AE3:AE66" si="1">CONCATENATE( "TO:0000346 (Tiller number) = ",AC3)</f>
        <v>TO:0000346 (Tiller number) = High (Between 126% and 175%)</v>
      </c>
      <c r="AG3" s="37" t="s">
        <v>30</v>
      </c>
      <c r="AH3" s="44">
        <v>3.9671969696969698</v>
      </c>
    </row>
    <row r="4" spans="1:34" s="44" customFormat="1" x14ac:dyDescent="0.2">
      <c r="A4" s="37" t="s">
        <v>62</v>
      </c>
      <c r="B4" s="40" t="s">
        <v>764</v>
      </c>
      <c r="C4" s="37" t="s">
        <v>39</v>
      </c>
      <c r="D4" s="37" t="s">
        <v>62</v>
      </c>
      <c r="E4" s="37">
        <v>5</v>
      </c>
      <c r="F4" s="37">
        <v>7</v>
      </c>
      <c r="G4" s="37">
        <v>3</v>
      </c>
      <c r="H4" s="37">
        <v>7</v>
      </c>
      <c r="I4" s="37">
        <v>7</v>
      </c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17" t="s">
        <v>953</v>
      </c>
      <c r="Z4" s="37">
        <f t="shared" si="0"/>
        <v>5.8</v>
      </c>
      <c r="AA4" s="38">
        <v>97.73080952819376</v>
      </c>
      <c r="AB4" s="37" t="s">
        <v>2</v>
      </c>
      <c r="AC4" s="37" t="s">
        <v>1549</v>
      </c>
      <c r="AD4" s="37" t="s">
        <v>62</v>
      </c>
      <c r="AE4" s="44" t="str">
        <f t="shared" si="1"/>
        <v>TO:0000346 (Tiller number) = Normal (Between 75% and 125%)</v>
      </c>
      <c r="AG4" s="37" t="s">
        <v>19</v>
      </c>
      <c r="AH4" s="44">
        <v>4.8316724941724933</v>
      </c>
    </row>
    <row r="5" spans="1:34" s="44" customFormat="1" x14ac:dyDescent="0.2">
      <c r="A5" s="37" t="s">
        <v>212</v>
      </c>
      <c r="B5" s="40" t="s">
        <v>765</v>
      </c>
      <c r="C5" s="37" t="s">
        <v>39</v>
      </c>
      <c r="D5" s="37" t="s">
        <v>212</v>
      </c>
      <c r="E5" s="37">
        <v>3</v>
      </c>
      <c r="F5" s="37">
        <v>4</v>
      </c>
      <c r="G5" s="37">
        <v>5</v>
      </c>
      <c r="H5" s="37">
        <v>7</v>
      </c>
      <c r="I5" s="37">
        <v>6</v>
      </c>
      <c r="J5" s="37">
        <v>6</v>
      </c>
      <c r="K5" s="37">
        <v>8</v>
      </c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17" t="s">
        <v>953</v>
      </c>
      <c r="Z5" s="37">
        <f t="shared" si="0"/>
        <v>5.5714285714285712</v>
      </c>
      <c r="AA5" s="38">
        <v>93.879349054176259</v>
      </c>
      <c r="AB5" s="37" t="s">
        <v>2</v>
      </c>
      <c r="AC5" s="37" t="s">
        <v>1549</v>
      </c>
      <c r="AD5" s="37" t="s">
        <v>212</v>
      </c>
      <c r="AE5" s="44" t="str">
        <f t="shared" si="1"/>
        <v>TO:0000346 (Tiller number) = Normal (Between 75% and 125%)</v>
      </c>
      <c r="AG5" s="37" t="s">
        <v>34</v>
      </c>
      <c r="AH5" s="44">
        <v>4.1908853646353643</v>
      </c>
    </row>
    <row r="6" spans="1:34" s="44" customFormat="1" x14ac:dyDescent="0.2">
      <c r="A6" s="37" t="s">
        <v>213</v>
      </c>
      <c r="B6" s="40" t="s">
        <v>766</v>
      </c>
      <c r="C6" s="37" t="s">
        <v>39</v>
      </c>
      <c r="D6" s="37" t="s">
        <v>213</v>
      </c>
      <c r="E6" s="37">
        <v>3</v>
      </c>
      <c r="F6" s="37">
        <v>3</v>
      </c>
      <c r="G6" s="37">
        <v>3</v>
      </c>
      <c r="H6" s="37">
        <v>5</v>
      </c>
      <c r="I6" s="37">
        <v>5</v>
      </c>
      <c r="J6" s="37">
        <v>5</v>
      </c>
      <c r="K6" s="37">
        <v>6</v>
      </c>
      <c r="L6" s="37">
        <v>6</v>
      </c>
      <c r="M6" s="37">
        <v>4</v>
      </c>
      <c r="N6" s="37">
        <v>4</v>
      </c>
      <c r="O6" s="37">
        <v>4</v>
      </c>
      <c r="P6" s="37">
        <v>4</v>
      </c>
      <c r="Q6" s="37">
        <v>4</v>
      </c>
      <c r="R6" s="37"/>
      <c r="S6" s="37"/>
      <c r="T6" s="37"/>
      <c r="U6" s="37"/>
      <c r="V6" s="37"/>
      <c r="W6" s="37"/>
      <c r="X6" s="37"/>
      <c r="Y6" s="17" t="s">
        <v>953</v>
      </c>
      <c r="Z6" s="37">
        <f t="shared" si="0"/>
        <v>4.3076923076923075</v>
      </c>
      <c r="AA6" s="38">
        <v>72.585216625714196</v>
      </c>
      <c r="AB6" s="37" t="s">
        <v>3</v>
      </c>
      <c r="AC6" s="37" t="s">
        <v>1547</v>
      </c>
      <c r="AD6" s="37" t="s">
        <v>213</v>
      </c>
      <c r="AE6" s="44" t="str">
        <f t="shared" si="1"/>
        <v>TO:0000346 (Tiller number) = Low (Between 25% and 74%)</v>
      </c>
      <c r="AG6" s="37" t="s">
        <v>15</v>
      </c>
      <c r="AH6" s="44">
        <v>3.561212718905026</v>
      </c>
    </row>
    <row r="7" spans="1:34" s="44" customFormat="1" x14ac:dyDescent="0.2">
      <c r="A7" s="37" t="s">
        <v>95</v>
      </c>
      <c r="B7" s="40" t="s">
        <v>767</v>
      </c>
      <c r="C7" s="37" t="s">
        <v>39</v>
      </c>
      <c r="D7" s="37" t="s">
        <v>95</v>
      </c>
      <c r="E7" s="37">
        <v>8</v>
      </c>
      <c r="F7" s="37">
        <v>12</v>
      </c>
      <c r="G7" s="37">
        <v>13</v>
      </c>
      <c r="H7" s="37">
        <v>5</v>
      </c>
      <c r="I7" s="37">
        <v>5</v>
      </c>
      <c r="J7" s="37">
        <v>7</v>
      </c>
      <c r="K7" s="37">
        <v>7</v>
      </c>
      <c r="L7" s="37">
        <v>7</v>
      </c>
      <c r="M7" s="37">
        <v>8</v>
      </c>
      <c r="N7" s="37">
        <v>8</v>
      </c>
      <c r="O7" s="37">
        <v>8</v>
      </c>
      <c r="P7" s="37"/>
      <c r="Q7" s="37"/>
      <c r="R7" s="37"/>
      <c r="S7" s="37"/>
      <c r="T7" s="37"/>
      <c r="U7" s="37"/>
      <c r="V7" s="37"/>
      <c r="W7" s="37"/>
      <c r="X7" s="37"/>
      <c r="Y7" s="17" t="s">
        <v>953</v>
      </c>
      <c r="Z7" s="37">
        <f t="shared" si="0"/>
        <v>8</v>
      </c>
      <c r="AA7" s="38">
        <v>134.80111659061208</v>
      </c>
      <c r="AB7" s="37" t="s">
        <v>1</v>
      </c>
      <c r="AC7" s="37" t="s">
        <v>1548</v>
      </c>
      <c r="AD7" s="37" t="s">
        <v>95</v>
      </c>
      <c r="AE7" s="44" t="str">
        <f t="shared" si="1"/>
        <v>TO:0000346 (Tiller number) = High (Between 126% and 175%)</v>
      </c>
      <c r="AG7" s="37" t="s">
        <v>162</v>
      </c>
      <c r="AH7" s="44">
        <v>4.3033654379808226</v>
      </c>
    </row>
    <row r="8" spans="1:34" s="44" customFormat="1" x14ac:dyDescent="0.2">
      <c r="A8" s="37" t="s">
        <v>114</v>
      </c>
      <c r="B8" s="40" t="s">
        <v>768</v>
      </c>
      <c r="C8" s="37" t="s">
        <v>39</v>
      </c>
      <c r="D8" s="37" t="s">
        <v>114</v>
      </c>
      <c r="E8" s="37">
        <v>8</v>
      </c>
      <c r="F8" s="37">
        <v>2</v>
      </c>
      <c r="G8" s="37">
        <v>2</v>
      </c>
      <c r="H8" s="37">
        <v>2</v>
      </c>
      <c r="I8" s="37">
        <v>3</v>
      </c>
      <c r="J8" s="37">
        <v>3</v>
      </c>
      <c r="K8" s="37">
        <v>3</v>
      </c>
      <c r="L8" s="37">
        <v>6</v>
      </c>
      <c r="M8" s="37">
        <v>6</v>
      </c>
      <c r="N8" s="37">
        <v>6</v>
      </c>
      <c r="O8" s="37">
        <v>4</v>
      </c>
      <c r="P8" s="37">
        <v>4</v>
      </c>
      <c r="Q8" s="37">
        <v>4</v>
      </c>
      <c r="R8" s="37">
        <v>4</v>
      </c>
      <c r="S8" s="37">
        <v>4</v>
      </c>
      <c r="T8" s="37"/>
      <c r="U8" s="37"/>
      <c r="V8" s="37"/>
      <c r="W8" s="37"/>
      <c r="X8" s="37"/>
      <c r="Y8" s="17" t="s">
        <v>953</v>
      </c>
      <c r="Z8" s="37">
        <f t="shared" si="0"/>
        <v>4.0666666666666664</v>
      </c>
      <c r="AA8" s="38">
        <v>68.523900933561137</v>
      </c>
      <c r="AB8" s="37" t="s">
        <v>3</v>
      </c>
      <c r="AC8" s="37" t="s">
        <v>1547</v>
      </c>
      <c r="AD8" s="37" t="s">
        <v>114</v>
      </c>
      <c r="AE8" s="44" t="str">
        <f t="shared" si="1"/>
        <v>TO:0000346 (Tiller number) = Low (Between 25% and 74%)</v>
      </c>
      <c r="AG8" s="37"/>
    </row>
    <row r="9" spans="1:34" s="44" customFormat="1" x14ac:dyDescent="0.2">
      <c r="A9" s="37" t="s">
        <v>214</v>
      </c>
      <c r="B9" s="40" t="s">
        <v>769</v>
      </c>
      <c r="C9" s="37" t="s">
        <v>39</v>
      </c>
      <c r="D9" s="37" t="s">
        <v>214</v>
      </c>
      <c r="E9" s="37">
        <v>5</v>
      </c>
      <c r="F9" s="37">
        <v>7</v>
      </c>
      <c r="G9" s="37">
        <v>10</v>
      </c>
      <c r="H9" s="37">
        <v>11</v>
      </c>
      <c r="I9" s="37">
        <v>4</v>
      </c>
      <c r="J9" s="37">
        <v>4</v>
      </c>
      <c r="K9" s="37">
        <v>6</v>
      </c>
      <c r="L9" s="37">
        <v>6</v>
      </c>
      <c r="M9" s="37">
        <v>8</v>
      </c>
      <c r="N9" s="37">
        <v>8</v>
      </c>
      <c r="O9" s="37">
        <v>9</v>
      </c>
      <c r="P9" s="37">
        <v>9</v>
      </c>
      <c r="Q9" s="37"/>
      <c r="R9" s="37"/>
      <c r="S9" s="37"/>
      <c r="T9" s="37"/>
      <c r="U9" s="37"/>
      <c r="V9" s="37"/>
      <c r="W9" s="37"/>
      <c r="X9" s="37"/>
      <c r="Y9" s="17" t="s">
        <v>953</v>
      </c>
      <c r="Z9" s="37">
        <f t="shared" si="0"/>
        <v>7.25</v>
      </c>
      <c r="AA9" s="38">
        <v>122.16351191024219</v>
      </c>
      <c r="AB9" s="37" t="s">
        <v>2</v>
      </c>
      <c r="AC9" s="37" t="s">
        <v>1549</v>
      </c>
      <c r="AD9" s="37" t="s">
        <v>214</v>
      </c>
      <c r="AE9" s="44" t="str">
        <f t="shared" si="1"/>
        <v>TO:0000346 (Tiller number) = Normal (Between 75% and 125%)</v>
      </c>
      <c r="AG9" s="39"/>
    </row>
    <row r="10" spans="1:34" s="44" customFormat="1" x14ac:dyDescent="0.2">
      <c r="A10" s="37" t="s">
        <v>215</v>
      </c>
      <c r="B10" s="40" t="s">
        <v>770</v>
      </c>
      <c r="C10" s="37" t="s">
        <v>39</v>
      </c>
      <c r="D10" s="37" t="s">
        <v>215</v>
      </c>
      <c r="E10" s="37">
        <v>6</v>
      </c>
      <c r="F10" s="37">
        <v>6</v>
      </c>
      <c r="G10" s="37">
        <v>9</v>
      </c>
      <c r="H10" s="37">
        <v>9</v>
      </c>
      <c r="I10" s="37">
        <v>4</v>
      </c>
      <c r="J10" s="37">
        <v>4</v>
      </c>
      <c r="K10" s="37">
        <v>4</v>
      </c>
      <c r="L10" s="37">
        <v>5</v>
      </c>
      <c r="M10" s="37">
        <v>5</v>
      </c>
      <c r="N10" s="37">
        <v>5</v>
      </c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17" t="s">
        <v>953</v>
      </c>
      <c r="Z10" s="37">
        <f t="shared" si="0"/>
        <v>5.7</v>
      </c>
      <c r="AA10" s="38">
        <v>96.045795570811109</v>
      </c>
      <c r="AB10" s="37" t="s">
        <v>2</v>
      </c>
      <c r="AC10" s="37" t="s">
        <v>1549</v>
      </c>
      <c r="AD10" s="37" t="s">
        <v>215</v>
      </c>
      <c r="AE10" s="44" t="str">
        <f t="shared" si="1"/>
        <v>TO:0000346 (Tiller number) = Normal (Between 75% and 125%)</v>
      </c>
      <c r="AG10" s="39"/>
    </row>
    <row r="11" spans="1:34" s="44" customFormat="1" x14ac:dyDescent="0.2">
      <c r="A11" s="37" t="s">
        <v>216</v>
      </c>
      <c r="B11" s="40" t="s">
        <v>771</v>
      </c>
      <c r="C11" s="37" t="s">
        <v>39</v>
      </c>
      <c r="D11" s="37" t="s">
        <v>216</v>
      </c>
      <c r="E11" s="37">
        <v>6</v>
      </c>
      <c r="F11" s="37">
        <v>7</v>
      </c>
      <c r="G11" s="37">
        <v>3</v>
      </c>
      <c r="H11" s="37">
        <v>3</v>
      </c>
      <c r="I11" s="37">
        <v>3</v>
      </c>
      <c r="J11" s="37">
        <v>5</v>
      </c>
      <c r="K11" s="37">
        <v>5</v>
      </c>
      <c r="L11" s="37">
        <v>5</v>
      </c>
      <c r="M11" s="37">
        <v>4</v>
      </c>
      <c r="N11" s="37">
        <v>4</v>
      </c>
      <c r="O11" s="37">
        <v>4</v>
      </c>
      <c r="P11" s="37">
        <v>4</v>
      </c>
      <c r="Q11" s="37"/>
      <c r="R11" s="37"/>
      <c r="S11" s="37"/>
      <c r="T11" s="37"/>
      <c r="U11" s="37"/>
      <c r="V11" s="37"/>
      <c r="W11" s="37"/>
      <c r="X11" s="37"/>
      <c r="Y11" s="17" t="s">
        <v>953</v>
      </c>
      <c r="Z11" s="37">
        <f t="shared" si="0"/>
        <v>4.416666666666667</v>
      </c>
      <c r="AA11" s="38">
        <v>74.421449784400423</v>
      </c>
      <c r="AB11" s="37" t="s">
        <v>3</v>
      </c>
      <c r="AC11" s="37" t="s">
        <v>1547</v>
      </c>
      <c r="AD11" s="37" t="s">
        <v>216</v>
      </c>
      <c r="AE11" s="44" t="str">
        <f t="shared" si="1"/>
        <v>TO:0000346 (Tiller number) = Low (Between 25% and 74%)</v>
      </c>
      <c r="AG11" s="39"/>
    </row>
    <row r="12" spans="1:34" s="44" customFormat="1" x14ac:dyDescent="0.2">
      <c r="A12" s="37" t="s">
        <v>115</v>
      </c>
      <c r="B12" s="40" t="s">
        <v>772</v>
      </c>
      <c r="C12" s="37" t="s">
        <v>39</v>
      </c>
      <c r="D12" s="37" t="s">
        <v>115</v>
      </c>
      <c r="E12" s="37">
        <v>2</v>
      </c>
      <c r="F12" s="37">
        <v>7</v>
      </c>
      <c r="G12" s="37">
        <v>3</v>
      </c>
      <c r="H12" s="37">
        <v>3</v>
      </c>
      <c r="I12" s="37">
        <v>4</v>
      </c>
      <c r="J12" s="37">
        <v>4</v>
      </c>
      <c r="K12" s="37">
        <v>5</v>
      </c>
      <c r="L12" s="37">
        <v>5</v>
      </c>
      <c r="M12" s="37">
        <v>7</v>
      </c>
      <c r="N12" s="37">
        <v>7</v>
      </c>
      <c r="O12" s="37">
        <v>6</v>
      </c>
      <c r="P12" s="37">
        <v>6</v>
      </c>
      <c r="Q12" s="37">
        <v>6</v>
      </c>
      <c r="R12" s="37">
        <v>6</v>
      </c>
      <c r="S12" s="37"/>
      <c r="T12" s="37"/>
      <c r="U12" s="37"/>
      <c r="V12" s="37"/>
      <c r="W12" s="37"/>
      <c r="X12" s="37"/>
      <c r="Y12" s="17" t="s">
        <v>953</v>
      </c>
      <c r="Z12" s="37">
        <f t="shared" si="0"/>
        <v>5.0714285714285712</v>
      </c>
      <c r="AA12" s="38">
        <v>85.454279267263004</v>
      </c>
      <c r="AB12" s="37" t="s">
        <v>2</v>
      </c>
      <c r="AC12" s="37" t="s">
        <v>1549</v>
      </c>
      <c r="AD12" s="37" t="s">
        <v>115</v>
      </c>
      <c r="AE12" s="44" t="str">
        <f t="shared" si="1"/>
        <v>TO:0000346 (Tiller number) = Normal (Between 75% and 125%)</v>
      </c>
      <c r="AG12" s="39"/>
    </row>
    <row r="13" spans="1:34" s="44" customFormat="1" x14ac:dyDescent="0.2">
      <c r="A13" s="37" t="s">
        <v>217</v>
      </c>
      <c r="B13" s="40" t="s">
        <v>773</v>
      </c>
      <c r="C13" s="37" t="s">
        <v>39</v>
      </c>
      <c r="D13" s="37" t="s">
        <v>217</v>
      </c>
      <c r="E13" s="37">
        <v>4</v>
      </c>
      <c r="F13" s="37">
        <v>8</v>
      </c>
      <c r="G13" s="37">
        <v>5</v>
      </c>
      <c r="H13" s="37">
        <v>5</v>
      </c>
      <c r="I13" s="37">
        <v>7</v>
      </c>
      <c r="J13" s="37">
        <v>7</v>
      </c>
      <c r="K13" s="37">
        <v>6</v>
      </c>
      <c r="L13" s="37">
        <v>6</v>
      </c>
      <c r="M13" s="37">
        <v>6</v>
      </c>
      <c r="N13" s="37">
        <v>6</v>
      </c>
      <c r="O13" s="37">
        <v>6</v>
      </c>
      <c r="P13" s="37">
        <v>6</v>
      </c>
      <c r="Q13" s="37"/>
      <c r="R13" s="37"/>
      <c r="S13" s="37"/>
      <c r="T13" s="37"/>
      <c r="U13" s="37"/>
      <c r="V13" s="37"/>
      <c r="W13" s="37"/>
      <c r="X13" s="37"/>
      <c r="Y13" s="17" t="s">
        <v>953</v>
      </c>
      <c r="Z13" s="37">
        <f t="shared" si="0"/>
        <v>6</v>
      </c>
      <c r="AA13" s="38">
        <v>101.10083744295905</v>
      </c>
      <c r="AB13" s="37" t="s">
        <v>2</v>
      </c>
      <c r="AC13" s="37" t="s">
        <v>1549</v>
      </c>
      <c r="AD13" s="37" t="s">
        <v>217</v>
      </c>
      <c r="AE13" s="44" t="str">
        <f t="shared" si="1"/>
        <v>TO:0000346 (Tiller number) = Normal (Between 75% and 125%)</v>
      </c>
      <c r="AG13" s="39"/>
    </row>
    <row r="14" spans="1:34" s="44" customFormat="1" x14ac:dyDescent="0.2">
      <c r="A14" s="37" t="s">
        <v>218</v>
      </c>
      <c r="B14" s="40" t="s">
        <v>774</v>
      </c>
      <c r="C14" s="37" t="s">
        <v>39</v>
      </c>
      <c r="D14" s="37" t="s">
        <v>218</v>
      </c>
      <c r="E14" s="37">
        <v>7</v>
      </c>
      <c r="F14" s="37">
        <v>8</v>
      </c>
      <c r="G14" s="37">
        <v>9</v>
      </c>
      <c r="H14" s="37">
        <v>4</v>
      </c>
      <c r="I14" s="37">
        <v>4</v>
      </c>
      <c r="J14" s="37">
        <v>5</v>
      </c>
      <c r="K14" s="37">
        <v>5</v>
      </c>
      <c r="L14" s="37">
        <v>5</v>
      </c>
      <c r="M14" s="37">
        <v>6</v>
      </c>
      <c r="N14" s="37">
        <v>6</v>
      </c>
      <c r="O14" s="37">
        <v>6</v>
      </c>
      <c r="P14" s="37">
        <v>6</v>
      </c>
      <c r="Q14" s="37"/>
      <c r="R14" s="37"/>
      <c r="S14" s="37"/>
      <c r="T14" s="37"/>
      <c r="U14" s="37"/>
      <c r="V14" s="37"/>
      <c r="W14" s="37"/>
      <c r="X14" s="37"/>
      <c r="Y14" s="17" t="s">
        <v>953</v>
      </c>
      <c r="Z14" s="37">
        <f t="shared" si="0"/>
        <v>5.916666666666667</v>
      </c>
      <c r="AA14" s="38">
        <v>99.696659145140188</v>
      </c>
      <c r="AB14" s="37" t="s">
        <v>2</v>
      </c>
      <c r="AC14" s="37" t="s">
        <v>1549</v>
      </c>
      <c r="AD14" s="37" t="s">
        <v>218</v>
      </c>
      <c r="AE14" s="44" t="str">
        <f t="shared" si="1"/>
        <v>TO:0000346 (Tiller number) = Normal (Between 75% and 125%)</v>
      </c>
      <c r="AG14" s="39"/>
    </row>
    <row r="15" spans="1:34" s="44" customFormat="1" x14ac:dyDescent="0.2">
      <c r="A15" s="37" t="s">
        <v>219</v>
      </c>
      <c r="B15" s="40" t="s">
        <v>775</v>
      </c>
      <c r="C15" s="37" t="s">
        <v>39</v>
      </c>
      <c r="D15" s="37" t="s">
        <v>219</v>
      </c>
      <c r="E15" s="37">
        <v>7</v>
      </c>
      <c r="F15" s="37">
        <v>8</v>
      </c>
      <c r="G15" s="37">
        <v>8</v>
      </c>
      <c r="H15" s="37">
        <v>5</v>
      </c>
      <c r="I15" s="37">
        <v>5</v>
      </c>
      <c r="J15" s="37">
        <v>5</v>
      </c>
      <c r="K15" s="37">
        <v>4</v>
      </c>
      <c r="L15" s="37">
        <v>4</v>
      </c>
      <c r="M15" s="37">
        <v>4</v>
      </c>
      <c r="N15" s="37">
        <v>4</v>
      </c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17" t="s">
        <v>953</v>
      </c>
      <c r="Z15" s="37">
        <f t="shared" si="0"/>
        <v>5.4</v>
      </c>
      <c r="AA15" s="38">
        <v>90.990753698663156</v>
      </c>
      <c r="AB15" s="37" t="s">
        <v>2</v>
      </c>
      <c r="AC15" s="37" t="s">
        <v>1549</v>
      </c>
      <c r="AD15" s="37" t="s">
        <v>219</v>
      </c>
      <c r="AE15" s="44" t="str">
        <f t="shared" si="1"/>
        <v>TO:0000346 (Tiller number) = Normal (Between 75% and 125%)</v>
      </c>
      <c r="AG15" s="39"/>
    </row>
    <row r="16" spans="1:34" s="44" customFormat="1" x14ac:dyDescent="0.2">
      <c r="A16" s="37" t="s">
        <v>220</v>
      </c>
      <c r="B16" s="40" t="s">
        <v>776</v>
      </c>
      <c r="C16" s="37" t="s">
        <v>39</v>
      </c>
      <c r="D16" s="37" t="s">
        <v>220</v>
      </c>
      <c r="E16" s="37">
        <v>3</v>
      </c>
      <c r="F16" s="37">
        <v>3</v>
      </c>
      <c r="G16" s="37">
        <v>3</v>
      </c>
      <c r="H16" s="37">
        <v>10</v>
      </c>
      <c r="I16" s="37">
        <v>10</v>
      </c>
      <c r="J16" s="37">
        <v>10</v>
      </c>
      <c r="K16" s="37">
        <v>13</v>
      </c>
      <c r="L16" s="37">
        <v>13</v>
      </c>
      <c r="M16" s="37">
        <v>13</v>
      </c>
      <c r="N16" s="37">
        <v>4</v>
      </c>
      <c r="O16" s="37">
        <v>4</v>
      </c>
      <c r="P16" s="37">
        <v>9</v>
      </c>
      <c r="Q16" s="37">
        <v>9</v>
      </c>
      <c r="R16" s="37">
        <v>9</v>
      </c>
      <c r="S16" s="37">
        <v>6</v>
      </c>
      <c r="T16" s="37">
        <v>6</v>
      </c>
      <c r="U16" s="37">
        <v>6</v>
      </c>
      <c r="V16" s="37">
        <v>6</v>
      </c>
      <c r="W16" s="37"/>
      <c r="X16" s="37"/>
      <c r="Y16" s="17" t="s">
        <v>953</v>
      </c>
      <c r="Z16" s="37">
        <f t="shared" si="0"/>
        <v>7.6111111111111107</v>
      </c>
      <c r="AA16" s="38">
        <v>128.24828453412397</v>
      </c>
      <c r="AB16" s="37" t="s">
        <v>1</v>
      </c>
      <c r="AC16" s="37" t="s">
        <v>1548</v>
      </c>
      <c r="AD16" s="37" t="s">
        <v>220</v>
      </c>
      <c r="AE16" s="44" t="str">
        <f t="shared" si="1"/>
        <v>TO:0000346 (Tiller number) = High (Between 126% and 175%)</v>
      </c>
      <c r="AG16" s="39"/>
    </row>
    <row r="17" spans="1:33" s="44" customFormat="1" x14ac:dyDescent="0.2">
      <c r="A17" s="37" t="s">
        <v>221</v>
      </c>
      <c r="B17" s="40" t="s">
        <v>777</v>
      </c>
      <c r="C17" s="37" t="s">
        <v>39</v>
      </c>
      <c r="D17" s="37" t="s">
        <v>221</v>
      </c>
      <c r="E17" s="37">
        <v>6</v>
      </c>
      <c r="F17" s="37">
        <v>3</v>
      </c>
      <c r="G17" s="37">
        <v>3</v>
      </c>
      <c r="H17" s="37">
        <v>3</v>
      </c>
      <c r="I17" s="37">
        <v>4</v>
      </c>
      <c r="J17" s="37">
        <v>4</v>
      </c>
      <c r="K17" s="37">
        <v>4</v>
      </c>
      <c r="L17" s="37">
        <v>4</v>
      </c>
      <c r="M17" s="37">
        <v>5</v>
      </c>
      <c r="N17" s="37">
        <v>5</v>
      </c>
      <c r="O17" s="37">
        <v>5</v>
      </c>
      <c r="P17" s="37">
        <v>5</v>
      </c>
      <c r="Q17" s="37"/>
      <c r="R17" s="37"/>
      <c r="S17" s="37"/>
      <c r="T17" s="37"/>
      <c r="U17" s="37"/>
      <c r="V17" s="37"/>
      <c r="W17" s="37"/>
      <c r="X17" s="37"/>
      <c r="Y17" s="17" t="s">
        <v>953</v>
      </c>
      <c r="Z17" s="37">
        <f t="shared" si="0"/>
        <v>4.25</v>
      </c>
      <c r="AA17" s="38">
        <v>71.613093188762662</v>
      </c>
      <c r="AB17" s="37" t="s">
        <v>3</v>
      </c>
      <c r="AC17" s="37" t="s">
        <v>1547</v>
      </c>
      <c r="AD17" s="37" t="s">
        <v>221</v>
      </c>
      <c r="AE17" s="44" t="str">
        <f t="shared" si="1"/>
        <v>TO:0000346 (Tiller number) = Low (Between 25% and 74%)</v>
      </c>
      <c r="AG17" s="39"/>
    </row>
    <row r="18" spans="1:33" s="44" customFormat="1" x14ac:dyDescent="0.2">
      <c r="A18" s="37" t="s">
        <v>222</v>
      </c>
      <c r="B18" s="40" t="s">
        <v>778</v>
      </c>
      <c r="C18" s="37" t="s">
        <v>39</v>
      </c>
      <c r="D18" s="37" t="s">
        <v>222</v>
      </c>
      <c r="E18" s="37">
        <v>5</v>
      </c>
      <c r="F18" s="37">
        <v>6</v>
      </c>
      <c r="G18" s="37">
        <v>2</v>
      </c>
      <c r="H18" s="37">
        <v>2</v>
      </c>
      <c r="I18" s="37">
        <v>4</v>
      </c>
      <c r="J18" s="37">
        <v>4</v>
      </c>
      <c r="K18" s="37">
        <v>3</v>
      </c>
      <c r="L18" s="37">
        <v>3</v>
      </c>
      <c r="M18" s="37">
        <v>3</v>
      </c>
      <c r="N18" s="37">
        <v>3</v>
      </c>
      <c r="O18" s="37">
        <v>3</v>
      </c>
      <c r="P18" s="37">
        <v>3</v>
      </c>
      <c r="Q18" s="37"/>
      <c r="R18" s="37"/>
      <c r="S18" s="37"/>
      <c r="T18" s="37"/>
      <c r="U18" s="37"/>
      <c r="V18" s="37"/>
      <c r="W18" s="37"/>
      <c r="X18" s="37"/>
      <c r="Y18" s="17" t="s">
        <v>953</v>
      </c>
      <c r="Z18" s="37">
        <f t="shared" si="0"/>
        <v>3.4166666666666665</v>
      </c>
      <c r="AA18" s="38">
        <v>57.571310210573898</v>
      </c>
      <c r="AB18" s="37" t="s">
        <v>3</v>
      </c>
      <c r="AC18" s="37" t="s">
        <v>1547</v>
      </c>
      <c r="AD18" s="37" t="s">
        <v>222</v>
      </c>
      <c r="AE18" s="44" t="str">
        <f t="shared" si="1"/>
        <v>TO:0000346 (Tiller number) = Low (Between 25% and 74%)</v>
      </c>
      <c r="AG18" s="39"/>
    </row>
    <row r="19" spans="1:33" s="44" customFormat="1" x14ac:dyDescent="0.2">
      <c r="A19" s="37" t="s">
        <v>116</v>
      </c>
      <c r="B19" s="40" t="s">
        <v>779</v>
      </c>
      <c r="C19" s="37" t="s">
        <v>39</v>
      </c>
      <c r="D19" s="37" t="s">
        <v>116</v>
      </c>
      <c r="E19" s="37">
        <v>3</v>
      </c>
      <c r="F19" s="37">
        <v>6</v>
      </c>
      <c r="G19" s="37">
        <v>5</v>
      </c>
      <c r="H19" s="37">
        <v>4</v>
      </c>
      <c r="I19" s="37">
        <v>4</v>
      </c>
      <c r="J19" s="37">
        <v>4</v>
      </c>
      <c r="K19" s="37">
        <v>4</v>
      </c>
      <c r="L19" s="37">
        <v>4</v>
      </c>
      <c r="M19" s="37">
        <v>4</v>
      </c>
      <c r="N19" s="37">
        <v>4</v>
      </c>
      <c r="O19" s="37">
        <v>4</v>
      </c>
      <c r="P19" s="37"/>
      <c r="Q19" s="37"/>
      <c r="R19" s="37"/>
      <c r="S19" s="37"/>
      <c r="T19" s="37"/>
      <c r="U19" s="37"/>
      <c r="V19" s="37"/>
      <c r="W19" s="37"/>
      <c r="X19" s="37"/>
      <c r="Y19" s="17" t="s">
        <v>953</v>
      </c>
      <c r="Z19" s="37">
        <f t="shared" si="0"/>
        <v>4.1818181818181817</v>
      </c>
      <c r="AA19" s="38">
        <v>70.464220036001763</v>
      </c>
      <c r="AB19" s="37" t="s">
        <v>3</v>
      </c>
      <c r="AC19" s="37" t="s">
        <v>1547</v>
      </c>
      <c r="AD19" s="37" t="s">
        <v>116</v>
      </c>
      <c r="AE19" s="44" t="str">
        <f t="shared" si="1"/>
        <v>TO:0000346 (Tiller number) = Low (Between 25% and 74%)</v>
      </c>
      <c r="AG19" s="39"/>
    </row>
    <row r="20" spans="1:33" s="44" customFormat="1" x14ac:dyDescent="0.2">
      <c r="A20" s="37" t="s">
        <v>223</v>
      </c>
      <c r="B20" s="40" t="s">
        <v>780</v>
      </c>
      <c r="C20" s="37" t="s">
        <v>39</v>
      </c>
      <c r="D20" s="37" t="s">
        <v>223</v>
      </c>
      <c r="E20" s="37">
        <v>6</v>
      </c>
      <c r="F20" s="37">
        <v>9</v>
      </c>
      <c r="G20" s="37">
        <v>4</v>
      </c>
      <c r="H20" s="37">
        <v>4</v>
      </c>
      <c r="I20" s="37">
        <v>4</v>
      </c>
      <c r="J20" s="37">
        <v>7</v>
      </c>
      <c r="K20" s="37">
        <v>7</v>
      </c>
      <c r="L20" s="37">
        <v>7</v>
      </c>
      <c r="M20" s="37">
        <v>8</v>
      </c>
      <c r="N20" s="37">
        <v>8</v>
      </c>
      <c r="O20" s="37">
        <v>8</v>
      </c>
      <c r="P20" s="37">
        <v>5</v>
      </c>
      <c r="Q20" s="37">
        <v>5</v>
      </c>
      <c r="R20" s="37">
        <v>5</v>
      </c>
      <c r="S20" s="37">
        <v>5</v>
      </c>
      <c r="T20" s="37"/>
      <c r="U20" s="37"/>
      <c r="V20" s="37"/>
      <c r="W20" s="37"/>
      <c r="X20" s="37"/>
      <c r="Y20" s="17" t="s">
        <v>953</v>
      </c>
      <c r="Z20" s="37">
        <f t="shared" si="0"/>
        <v>6.1333333333333337</v>
      </c>
      <c r="AA20" s="38">
        <v>103.34752271946927</v>
      </c>
      <c r="AB20" s="37" t="s">
        <v>2</v>
      </c>
      <c r="AC20" s="37" t="s">
        <v>1549</v>
      </c>
      <c r="AD20" s="37" t="s">
        <v>223</v>
      </c>
      <c r="AE20" s="44" t="str">
        <f t="shared" si="1"/>
        <v>TO:0000346 (Tiller number) = Normal (Between 75% and 125%)</v>
      </c>
      <c r="AG20" s="39"/>
    </row>
    <row r="21" spans="1:33" s="44" customFormat="1" x14ac:dyDescent="0.2">
      <c r="A21" s="37" t="s">
        <v>53</v>
      </c>
      <c r="B21" s="40" t="s">
        <v>781</v>
      </c>
      <c r="C21" s="37" t="s">
        <v>39</v>
      </c>
      <c r="D21" s="37" t="s">
        <v>53</v>
      </c>
      <c r="E21" s="37">
        <v>5</v>
      </c>
      <c r="F21" s="37">
        <v>5</v>
      </c>
      <c r="G21" s="37">
        <v>5</v>
      </c>
      <c r="H21" s="37">
        <v>5</v>
      </c>
      <c r="I21" s="37">
        <v>7</v>
      </c>
      <c r="J21" s="37">
        <v>7</v>
      </c>
      <c r="K21" s="37">
        <v>7</v>
      </c>
      <c r="L21" s="37">
        <v>7</v>
      </c>
      <c r="M21" s="37">
        <v>10</v>
      </c>
      <c r="N21" s="37">
        <v>10</v>
      </c>
      <c r="O21" s="37">
        <v>10</v>
      </c>
      <c r="P21" s="37">
        <v>10</v>
      </c>
      <c r="Q21" s="37">
        <v>12</v>
      </c>
      <c r="R21" s="37">
        <v>12</v>
      </c>
      <c r="S21" s="37">
        <v>12</v>
      </c>
      <c r="T21" s="37">
        <v>12</v>
      </c>
      <c r="U21" s="37">
        <v>4</v>
      </c>
      <c r="V21" s="37">
        <v>4</v>
      </c>
      <c r="W21" s="37">
        <v>6</v>
      </c>
      <c r="X21" s="37">
        <v>6</v>
      </c>
      <c r="Y21" s="17" t="s">
        <v>953</v>
      </c>
      <c r="Z21" s="37">
        <f t="shared" si="0"/>
        <v>7.8</v>
      </c>
      <c r="AA21" s="38">
        <v>131.43108867584678</v>
      </c>
      <c r="AB21" s="37" t="s">
        <v>1</v>
      </c>
      <c r="AC21" s="37" t="s">
        <v>1548</v>
      </c>
      <c r="AD21" s="37" t="s">
        <v>53</v>
      </c>
      <c r="AE21" s="44" t="str">
        <f t="shared" si="1"/>
        <v>TO:0000346 (Tiller number) = High (Between 126% and 175%)</v>
      </c>
      <c r="AG21" s="39"/>
    </row>
    <row r="22" spans="1:33" s="44" customFormat="1" x14ac:dyDescent="0.2">
      <c r="A22" s="37" t="s">
        <v>224</v>
      </c>
      <c r="B22" s="40" t="s">
        <v>782</v>
      </c>
      <c r="C22" s="37" t="s">
        <v>39</v>
      </c>
      <c r="D22" s="37" t="s">
        <v>224</v>
      </c>
      <c r="E22" s="37">
        <v>8</v>
      </c>
      <c r="F22" s="37">
        <v>11</v>
      </c>
      <c r="G22" s="37">
        <v>6</v>
      </c>
      <c r="H22" s="37">
        <v>6</v>
      </c>
      <c r="I22" s="37">
        <v>9</v>
      </c>
      <c r="J22" s="37">
        <v>9</v>
      </c>
      <c r="K22" s="37">
        <v>5</v>
      </c>
      <c r="L22" s="37">
        <v>5</v>
      </c>
      <c r="M22" s="37">
        <v>5</v>
      </c>
      <c r="N22" s="37">
        <v>7</v>
      </c>
      <c r="O22" s="37">
        <v>7</v>
      </c>
      <c r="P22" s="37">
        <v>7</v>
      </c>
      <c r="Q22" s="37"/>
      <c r="R22" s="37"/>
      <c r="S22" s="37"/>
      <c r="T22" s="37"/>
      <c r="U22" s="37"/>
      <c r="V22" s="37"/>
      <c r="W22" s="37"/>
      <c r="X22" s="37"/>
      <c r="Y22" s="17" t="s">
        <v>953</v>
      </c>
      <c r="Z22" s="37">
        <f t="shared" si="0"/>
        <v>7.083333333333333</v>
      </c>
      <c r="AA22" s="38">
        <v>119.35515531460443</v>
      </c>
      <c r="AB22" s="37" t="s">
        <v>2</v>
      </c>
      <c r="AC22" s="37" t="s">
        <v>1549</v>
      </c>
      <c r="AD22" s="37" t="s">
        <v>224</v>
      </c>
      <c r="AE22" s="44" t="str">
        <f t="shared" si="1"/>
        <v>TO:0000346 (Tiller number) = Normal (Between 75% and 125%)</v>
      </c>
      <c r="AG22" s="39"/>
    </row>
    <row r="23" spans="1:33" s="44" customFormat="1" x14ac:dyDescent="0.2">
      <c r="A23" s="37" t="s">
        <v>225</v>
      </c>
      <c r="B23" s="40" t="s">
        <v>783</v>
      </c>
      <c r="C23" s="37" t="s">
        <v>39</v>
      </c>
      <c r="D23" s="37" t="s">
        <v>225</v>
      </c>
      <c r="E23" s="37">
        <v>7</v>
      </c>
      <c r="F23" s="37">
        <v>12</v>
      </c>
      <c r="G23" s="37">
        <v>9</v>
      </c>
      <c r="H23" s="37">
        <v>9</v>
      </c>
      <c r="I23" s="37">
        <v>8</v>
      </c>
      <c r="J23" s="37">
        <v>8</v>
      </c>
      <c r="K23" s="37">
        <v>8</v>
      </c>
      <c r="L23" s="37">
        <v>6</v>
      </c>
      <c r="M23" s="37">
        <v>6</v>
      </c>
      <c r="N23" s="37">
        <v>6</v>
      </c>
      <c r="O23" s="37">
        <v>6</v>
      </c>
      <c r="P23" s="37"/>
      <c r="Q23" s="37"/>
      <c r="R23" s="37"/>
      <c r="S23" s="37"/>
      <c r="T23" s="37"/>
      <c r="U23" s="37"/>
      <c r="V23" s="37"/>
      <c r="W23" s="37"/>
      <c r="X23" s="37"/>
      <c r="Y23" s="17" t="s">
        <v>953</v>
      </c>
      <c r="Z23" s="37">
        <f t="shared" si="0"/>
        <v>7.7272727272727275</v>
      </c>
      <c r="AA23" s="38">
        <v>130.20562397956849</v>
      </c>
      <c r="AB23" s="37" t="s">
        <v>1</v>
      </c>
      <c r="AC23" s="37" t="s">
        <v>1548</v>
      </c>
      <c r="AD23" s="37" t="s">
        <v>225</v>
      </c>
      <c r="AE23" s="44" t="str">
        <f t="shared" si="1"/>
        <v>TO:0000346 (Tiller number) = High (Between 126% and 175%)</v>
      </c>
      <c r="AG23" s="39"/>
    </row>
    <row r="24" spans="1:33" s="44" customFormat="1" x14ac:dyDescent="0.2">
      <c r="A24" s="37" t="s">
        <v>226</v>
      </c>
      <c r="B24" s="40" t="s">
        <v>784</v>
      </c>
      <c r="C24" s="37" t="s">
        <v>39</v>
      </c>
      <c r="D24" s="37" t="s">
        <v>226</v>
      </c>
      <c r="E24" s="37">
        <v>9</v>
      </c>
      <c r="F24" s="37">
        <v>6</v>
      </c>
      <c r="G24" s="37">
        <v>6</v>
      </c>
      <c r="H24" s="37">
        <v>4</v>
      </c>
      <c r="I24" s="37">
        <v>4</v>
      </c>
      <c r="J24" s="37">
        <v>4</v>
      </c>
      <c r="K24" s="37">
        <v>4</v>
      </c>
      <c r="L24" s="37">
        <v>5</v>
      </c>
      <c r="M24" s="37">
        <v>5</v>
      </c>
      <c r="N24" s="37">
        <v>5</v>
      </c>
      <c r="O24" s="37">
        <v>5</v>
      </c>
      <c r="P24" s="37">
        <v>5</v>
      </c>
      <c r="Q24" s="37"/>
      <c r="R24" s="37"/>
      <c r="S24" s="37"/>
      <c r="T24" s="37"/>
      <c r="U24" s="37"/>
      <c r="V24" s="37"/>
      <c r="W24" s="37"/>
      <c r="X24" s="37"/>
      <c r="Y24" s="17" t="s">
        <v>953</v>
      </c>
      <c r="Z24" s="37">
        <f t="shared" si="0"/>
        <v>5.166666666666667</v>
      </c>
      <c r="AA24" s="38">
        <v>87.059054464770313</v>
      </c>
      <c r="AB24" s="37" t="s">
        <v>2</v>
      </c>
      <c r="AC24" s="37" t="s">
        <v>1549</v>
      </c>
      <c r="AD24" s="37" t="s">
        <v>226</v>
      </c>
      <c r="AE24" s="44" t="str">
        <f t="shared" si="1"/>
        <v>TO:0000346 (Tiller number) = Normal (Between 75% and 125%)</v>
      </c>
      <c r="AG24" s="39"/>
    </row>
    <row r="25" spans="1:33" s="44" customFormat="1" x14ac:dyDescent="0.2">
      <c r="A25" s="37" t="s">
        <v>227</v>
      </c>
      <c r="B25" s="40" t="s">
        <v>785</v>
      </c>
      <c r="C25" s="37" t="s">
        <v>39</v>
      </c>
      <c r="D25" s="37" t="s">
        <v>227</v>
      </c>
      <c r="E25" s="37">
        <v>9</v>
      </c>
      <c r="F25" s="37">
        <v>4</v>
      </c>
      <c r="G25" s="37">
        <v>4</v>
      </c>
      <c r="H25" s="37">
        <v>4</v>
      </c>
      <c r="I25" s="37">
        <v>5</v>
      </c>
      <c r="J25" s="37">
        <v>5</v>
      </c>
      <c r="K25" s="37">
        <v>5</v>
      </c>
      <c r="L25" s="37">
        <v>3</v>
      </c>
      <c r="M25" s="37">
        <v>3</v>
      </c>
      <c r="N25" s="37">
        <v>3</v>
      </c>
      <c r="O25" s="37">
        <v>3</v>
      </c>
      <c r="P25" s="37"/>
      <c r="Q25" s="37"/>
      <c r="R25" s="37"/>
      <c r="S25" s="37"/>
      <c r="T25" s="37"/>
      <c r="U25" s="37"/>
      <c r="V25" s="37"/>
      <c r="W25" s="37"/>
      <c r="X25" s="37"/>
      <c r="Y25" s="17" t="s">
        <v>953</v>
      </c>
      <c r="Z25" s="37">
        <f t="shared" si="0"/>
        <v>4.3636363636363633</v>
      </c>
      <c r="AA25" s="38">
        <v>73.527881776697484</v>
      </c>
      <c r="AB25" s="37" t="s">
        <v>3</v>
      </c>
      <c r="AC25" s="37" t="s">
        <v>1547</v>
      </c>
      <c r="AD25" s="37" t="s">
        <v>227</v>
      </c>
      <c r="AE25" s="44" t="str">
        <f t="shared" si="1"/>
        <v>TO:0000346 (Tiller number) = Low (Between 25% and 74%)</v>
      </c>
      <c r="AG25" s="39"/>
    </row>
    <row r="26" spans="1:33" s="44" customFormat="1" x14ac:dyDescent="0.2">
      <c r="A26" s="37" t="s">
        <v>228</v>
      </c>
      <c r="B26" s="40" t="s">
        <v>786</v>
      </c>
      <c r="C26" s="37" t="s">
        <v>39</v>
      </c>
      <c r="D26" s="37" t="s">
        <v>228</v>
      </c>
      <c r="E26" s="37">
        <v>3</v>
      </c>
      <c r="F26" s="37">
        <v>7</v>
      </c>
      <c r="G26" s="37">
        <v>4</v>
      </c>
      <c r="H26" s="37">
        <v>4</v>
      </c>
      <c r="I26" s="37">
        <v>5</v>
      </c>
      <c r="J26" s="37">
        <v>5</v>
      </c>
      <c r="K26" s="37">
        <v>5</v>
      </c>
      <c r="L26" s="37">
        <v>6</v>
      </c>
      <c r="M26" s="37">
        <v>6</v>
      </c>
      <c r="N26" s="37">
        <v>6</v>
      </c>
      <c r="O26" s="37">
        <v>6</v>
      </c>
      <c r="P26" s="37">
        <v>6</v>
      </c>
      <c r="Q26" s="37"/>
      <c r="R26" s="37"/>
      <c r="S26" s="37"/>
      <c r="T26" s="37"/>
      <c r="U26" s="37"/>
      <c r="V26" s="37"/>
      <c r="W26" s="37"/>
      <c r="X26" s="37"/>
      <c r="Y26" s="17" t="s">
        <v>953</v>
      </c>
      <c r="Z26" s="37">
        <f t="shared" si="0"/>
        <v>5.25</v>
      </c>
      <c r="AA26" s="38">
        <v>88.463232762589172</v>
      </c>
      <c r="AB26" s="37" t="s">
        <v>2</v>
      </c>
      <c r="AC26" s="37" t="s">
        <v>1549</v>
      </c>
      <c r="AD26" s="37" t="s">
        <v>228</v>
      </c>
      <c r="AE26" s="44" t="str">
        <f t="shared" si="1"/>
        <v>TO:0000346 (Tiller number) = Normal (Between 75% and 125%)</v>
      </c>
      <c r="AG26" s="39"/>
    </row>
    <row r="27" spans="1:33" s="44" customFormat="1" x14ac:dyDescent="0.2">
      <c r="A27" s="37" t="s">
        <v>229</v>
      </c>
      <c r="B27" s="40" t="s">
        <v>787</v>
      </c>
      <c r="C27" s="37" t="s">
        <v>39</v>
      </c>
      <c r="D27" s="37" t="s">
        <v>229</v>
      </c>
      <c r="E27" s="37">
        <v>3</v>
      </c>
      <c r="F27" s="37">
        <v>8</v>
      </c>
      <c r="G27" s="37">
        <v>9</v>
      </c>
      <c r="H27" s="37">
        <v>5</v>
      </c>
      <c r="I27" s="37">
        <v>5</v>
      </c>
      <c r="J27" s="37">
        <v>6</v>
      </c>
      <c r="K27" s="37">
        <v>6</v>
      </c>
      <c r="L27" s="37">
        <v>6</v>
      </c>
      <c r="M27" s="37">
        <v>4</v>
      </c>
      <c r="N27" s="37">
        <v>4</v>
      </c>
      <c r="O27" s="37">
        <v>4</v>
      </c>
      <c r="P27" s="37">
        <v>4</v>
      </c>
      <c r="Q27" s="37"/>
      <c r="R27" s="37"/>
      <c r="S27" s="37"/>
      <c r="T27" s="37"/>
      <c r="U27" s="37"/>
      <c r="V27" s="37"/>
      <c r="W27" s="37"/>
      <c r="X27" s="37"/>
      <c r="Y27" s="17" t="s">
        <v>953</v>
      </c>
      <c r="Z27" s="37">
        <f t="shared" si="0"/>
        <v>5.333333333333333</v>
      </c>
      <c r="AA27" s="38">
        <v>89.867411060408031</v>
      </c>
      <c r="AB27" s="37" t="s">
        <v>2</v>
      </c>
      <c r="AC27" s="37" t="s">
        <v>1549</v>
      </c>
      <c r="AD27" s="37" t="s">
        <v>229</v>
      </c>
      <c r="AE27" s="44" t="str">
        <f t="shared" si="1"/>
        <v>TO:0000346 (Tiller number) = Normal (Between 75% and 125%)</v>
      </c>
      <c r="AG27" s="39"/>
    </row>
    <row r="28" spans="1:33" s="44" customFormat="1" x14ac:dyDescent="0.2">
      <c r="A28" s="37" t="s">
        <v>230</v>
      </c>
      <c r="B28" s="40" t="s">
        <v>788</v>
      </c>
      <c r="C28" s="37" t="s">
        <v>39</v>
      </c>
      <c r="D28" s="37" t="s">
        <v>230</v>
      </c>
      <c r="E28" s="37">
        <v>3</v>
      </c>
      <c r="F28" s="37">
        <v>4</v>
      </c>
      <c r="G28" s="37">
        <v>5</v>
      </c>
      <c r="H28" s="37">
        <v>9</v>
      </c>
      <c r="I28" s="37">
        <v>12</v>
      </c>
      <c r="J28" s="37">
        <v>6</v>
      </c>
      <c r="K28" s="37">
        <v>6</v>
      </c>
      <c r="L28" s="37">
        <v>7</v>
      </c>
      <c r="M28" s="37">
        <v>7</v>
      </c>
      <c r="N28" s="37">
        <v>7</v>
      </c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17" t="s">
        <v>953</v>
      </c>
      <c r="Z28" s="37">
        <f t="shared" si="0"/>
        <v>6.6</v>
      </c>
      <c r="AA28" s="38">
        <v>111.21092118725495</v>
      </c>
      <c r="AB28" s="37" t="s">
        <v>2</v>
      </c>
      <c r="AC28" s="37" t="s">
        <v>1549</v>
      </c>
      <c r="AD28" s="37" t="s">
        <v>230</v>
      </c>
      <c r="AE28" s="44" t="str">
        <f t="shared" si="1"/>
        <v>TO:0000346 (Tiller number) = Normal (Between 75% and 125%)</v>
      </c>
      <c r="AG28" s="39"/>
    </row>
    <row r="29" spans="1:33" s="44" customFormat="1" x14ac:dyDescent="0.2">
      <c r="A29" s="37" t="s">
        <v>231</v>
      </c>
      <c r="B29" s="40" t="s">
        <v>789</v>
      </c>
      <c r="C29" s="37" t="s">
        <v>39</v>
      </c>
      <c r="D29" s="37" t="s">
        <v>231</v>
      </c>
      <c r="E29" s="37">
        <v>6</v>
      </c>
      <c r="F29" s="37">
        <v>7</v>
      </c>
      <c r="G29" s="37">
        <v>10</v>
      </c>
      <c r="H29" s="37">
        <v>11</v>
      </c>
      <c r="I29" s="37">
        <v>9</v>
      </c>
      <c r="J29" s="37">
        <v>9</v>
      </c>
      <c r="K29" s="37">
        <v>5</v>
      </c>
      <c r="L29" s="37">
        <v>5</v>
      </c>
      <c r="M29" s="37">
        <v>5</v>
      </c>
      <c r="N29" s="37">
        <v>8</v>
      </c>
      <c r="O29" s="37">
        <v>8</v>
      </c>
      <c r="P29" s="37">
        <v>8</v>
      </c>
      <c r="Q29" s="37"/>
      <c r="R29" s="37"/>
      <c r="S29" s="37"/>
      <c r="T29" s="37"/>
      <c r="U29" s="37"/>
      <c r="V29" s="37"/>
      <c r="W29" s="37"/>
      <c r="X29" s="37"/>
      <c r="Y29" s="17" t="s">
        <v>953</v>
      </c>
      <c r="Z29" s="37">
        <f t="shared" si="0"/>
        <v>7.583333333333333</v>
      </c>
      <c r="AA29" s="38">
        <v>127.78022510151769</v>
      </c>
      <c r="AB29" s="37" t="s">
        <v>1</v>
      </c>
      <c r="AC29" s="37" t="s">
        <v>1548</v>
      </c>
      <c r="AD29" s="37" t="s">
        <v>231</v>
      </c>
      <c r="AE29" s="44" t="str">
        <f t="shared" si="1"/>
        <v>TO:0000346 (Tiller number) = High (Between 126% and 175%)</v>
      </c>
      <c r="AG29" s="39"/>
    </row>
    <row r="30" spans="1:33" s="44" customFormat="1" x14ac:dyDescent="0.2">
      <c r="A30" s="37" t="s">
        <v>232</v>
      </c>
      <c r="B30" s="40" t="s">
        <v>790</v>
      </c>
      <c r="C30" s="37" t="s">
        <v>39</v>
      </c>
      <c r="D30" s="37" t="s">
        <v>232</v>
      </c>
      <c r="E30" s="37">
        <v>3</v>
      </c>
      <c r="F30" s="37">
        <v>8</v>
      </c>
      <c r="G30" s="37">
        <v>6</v>
      </c>
      <c r="H30" s="37">
        <v>6</v>
      </c>
      <c r="I30" s="37">
        <v>7</v>
      </c>
      <c r="J30" s="37">
        <v>7</v>
      </c>
      <c r="K30" s="37">
        <v>4</v>
      </c>
      <c r="L30" s="37">
        <v>4</v>
      </c>
      <c r="M30" s="37">
        <v>4</v>
      </c>
      <c r="N30" s="37">
        <v>5</v>
      </c>
      <c r="O30" s="37">
        <v>5</v>
      </c>
      <c r="P30" s="37">
        <v>5</v>
      </c>
      <c r="Q30" s="37"/>
      <c r="R30" s="37"/>
      <c r="S30" s="37"/>
      <c r="T30" s="37"/>
      <c r="U30" s="37"/>
      <c r="V30" s="37"/>
      <c r="W30" s="37"/>
      <c r="X30" s="37"/>
      <c r="Y30" s="17" t="s">
        <v>953</v>
      </c>
      <c r="Z30" s="37">
        <f t="shared" si="0"/>
        <v>5.333333333333333</v>
      </c>
      <c r="AA30" s="38">
        <v>89.867411060408031</v>
      </c>
      <c r="AB30" s="37" t="s">
        <v>2</v>
      </c>
      <c r="AC30" s="37" t="s">
        <v>1549</v>
      </c>
      <c r="AD30" s="37" t="s">
        <v>232</v>
      </c>
      <c r="AE30" s="44" t="str">
        <f t="shared" si="1"/>
        <v>TO:0000346 (Tiller number) = Normal (Between 75% and 125%)</v>
      </c>
      <c r="AG30" s="39"/>
    </row>
    <row r="31" spans="1:33" s="44" customFormat="1" x14ac:dyDescent="0.2">
      <c r="A31" s="37" t="s">
        <v>233</v>
      </c>
      <c r="B31" s="40" t="s">
        <v>791</v>
      </c>
      <c r="C31" s="37" t="s">
        <v>39</v>
      </c>
      <c r="D31" s="37" t="s">
        <v>233</v>
      </c>
      <c r="E31" s="37">
        <v>6</v>
      </c>
      <c r="F31" s="37">
        <v>6</v>
      </c>
      <c r="G31" s="37">
        <v>3</v>
      </c>
      <c r="H31" s="37">
        <v>3</v>
      </c>
      <c r="I31" s="37">
        <v>3</v>
      </c>
      <c r="J31" s="37">
        <v>4</v>
      </c>
      <c r="K31" s="37">
        <v>4</v>
      </c>
      <c r="L31" s="37">
        <v>4</v>
      </c>
      <c r="M31" s="37">
        <v>5</v>
      </c>
      <c r="N31" s="37">
        <v>5</v>
      </c>
      <c r="O31" s="37">
        <v>5</v>
      </c>
      <c r="P31" s="37">
        <v>5</v>
      </c>
      <c r="Q31" s="37"/>
      <c r="R31" s="37"/>
      <c r="S31" s="37"/>
      <c r="T31" s="37"/>
      <c r="U31" s="37"/>
      <c r="V31" s="37"/>
      <c r="W31" s="37"/>
      <c r="X31" s="37"/>
      <c r="Y31" s="17" t="s">
        <v>953</v>
      </c>
      <c r="Z31" s="37">
        <f t="shared" si="0"/>
        <v>4.416666666666667</v>
      </c>
      <c r="AA31" s="38">
        <v>74.421449784400423</v>
      </c>
      <c r="AB31" s="37" t="s">
        <v>3</v>
      </c>
      <c r="AC31" s="37" t="s">
        <v>1547</v>
      </c>
      <c r="AD31" s="37" t="s">
        <v>233</v>
      </c>
      <c r="AE31" s="44" t="str">
        <f t="shared" si="1"/>
        <v>TO:0000346 (Tiller number) = Low (Between 25% and 74%)</v>
      </c>
      <c r="AG31" s="39"/>
    </row>
    <row r="32" spans="1:33" s="44" customFormat="1" x14ac:dyDescent="0.2">
      <c r="A32" s="37" t="s">
        <v>234</v>
      </c>
      <c r="B32" s="40" t="s">
        <v>792</v>
      </c>
      <c r="C32" s="37" t="s">
        <v>39</v>
      </c>
      <c r="D32" s="37" t="s">
        <v>234</v>
      </c>
      <c r="E32" s="37">
        <v>1</v>
      </c>
      <c r="F32" s="37">
        <v>2</v>
      </c>
      <c r="G32" s="37">
        <v>3</v>
      </c>
      <c r="H32" s="37">
        <v>3</v>
      </c>
      <c r="I32" s="37">
        <v>3</v>
      </c>
      <c r="J32" s="37">
        <v>6</v>
      </c>
      <c r="K32" s="37">
        <v>6</v>
      </c>
      <c r="L32" s="37">
        <v>6</v>
      </c>
      <c r="M32" s="37">
        <v>5</v>
      </c>
      <c r="N32" s="37">
        <v>5</v>
      </c>
      <c r="O32" s="37">
        <v>5</v>
      </c>
      <c r="P32" s="37">
        <v>5</v>
      </c>
      <c r="Q32" s="37"/>
      <c r="R32" s="37"/>
      <c r="S32" s="37"/>
      <c r="T32" s="37"/>
      <c r="U32" s="37"/>
      <c r="V32" s="37"/>
      <c r="W32" s="37"/>
      <c r="X32" s="37"/>
      <c r="Y32" s="17" t="s">
        <v>953</v>
      </c>
      <c r="Z32" s="37">
        <f t="shared" si="0"/>
        <v>4.166666666666667</v>
      </c>
      <c r="AA32" s="38">
        <v>70.208914890943788</v>
      </c>
      <c r="AB32" s="37" t="s">
        <v>3</v>
      </c>
      <c r="AC32" s="37" t="s">
        <v>1547</v>
      </c>
      <c r="AD32" s="37" t="s">
        <v>234</v>
      </c>
      <c r="AE32" s="44" t="str">
        <f t="shared" si="1"/>
        <v>TO:0000346 (Tiller number) = Low (Between 25% and 74%)</v>
      </c>
      <c r="AG32" s="39"/>
    </row>
    <row r="33" spans="1:33" s="44" customFormat="1" x14ac:dyDescent="0.2">
      <c r="A33" s="37" t="s">
        <v>117</v>
      </c>
      <c r="B33" s="40" t="s">
        <v>793</v>
      </c>
      <c r="C33" s="37" t="s">
        <v>39</v>
      </c>
      <c r="D33" s="37" t="s">
        <v>117</v>
      </c>
      <c r="E33" s="37">
        <v>3</v>
      </c>
      <c r="F33" s="37">
        <v>7</v>
      </c>
      <c r="G33" s="37">
        <v>6</v>
      </c>
      <c r="H33" s="37">
        <v>6</v>
      </c>
      <c r="I33" s="37">
        <v>9</v>
      </c>
      <c r="J33" s="37">
        <v>9</v>
      </c>
      <c r="K33" s="37">
        <v>4</v>
      </c>
      <c r="L33" s="37">
        <v>4</v>
      </c>
      <c r="M33" s="37">
        <v>4</v>
      </c>
      <c r="N33" s="37">
        <v>5</v>
      </c>
      <c r="O33" s="37">
        <v>5</v>
      </c>
      <c r="P33" s="37">
        <v>5</v>
      </c>
      <c r="Q33" s="37"/>
      <c r="R33" s="37"/>
      <c r="S33" s="37"/>
      <c r="T33" s="37"/>
      <c r="U33" s="37"/>
      <c r="V33" s="37"/>
      <c r="W33" s="37"/>
      <c r="X33" s="37"/>
      <c r="Y33" s="17" t="s">
        <v>953</v>
      </c>
      <c r="Z33" s="37">
        <f t="shared" si="0"/>
        <v>5.583333333333333</v>
      </c>
      <c r="AA33" s="38">
        <v>94.079945953864666</v>
      </c>
      <c r="AB33" s="37" t="s">
        <v>2</v>
      </c>
      <c r="AC33" s="37" t="s">
        <v>1549</v>
      </c>
      <c r="AD33" s="37" t="s">
        <v>117</v>
      </c>
      <c r="AE33" s="44" t="str">
        <f t="shared" si="1"/>
        <v>TO:0000346 (Tiller number) = Normal (Between 75% and 125%)</v>
      </c>
      <c r="AG33" s="39"/>
    </row>
    <row r="34" spans="1:33" s="44" customFormat="1" x14ac:dyDescent="0.2">
      <c r="A34" s="37" t="s">
        <v>235</v>
      </c>
      <c r="B34" s="40" t="s">
        <v>794</v>
      </c>
      <c r="C34" s="37" t="s">
        <v>39</v>
      </c>
      <c r="D34" s="37" t="s">
        <v>235</v>
      </c>
      <c r="E34" s="37">
        <v>7</v>
      </c>
      <c r="F34" s="37">
        <v>7</v>
      </c>
      <c r="G34" s="37">
        <v>6</v>
      </c>
      <c r="H34" s="37">
        <v>6</v>
      </c>
      <c r="I34" s="37">
        <v>6</v>
      </c>
      <c r="J34" s="37">
        <v>6</v>
      </c>
      <c r="K34" s="37">
        <v>5</v>
      </c>
      <c r="L34" s="37">
        <v>5</v>
      </c>
      <c r="M34" s="37">
        <v>5</v>
      </c>
      <c r="N34" s="37">
        <v>5</v>
      </c>
      <c r="O34" s="37">
        <v>5</v>
      </c>
      <c r="P34" s="37">
        <v>5</v>
      </c>
      <c r="Q34" s="37"/>
      <c r="R34" s="37"/>
      <c r="S34" s="37"/>
      <c r="T34" s="37"/>
      <c r="U34" s="37"/>
      <c r="V34" s="37"/>
      <c r="W34" s="37"/>
      <c r="X34" s="37"/>
      <c r="Y34" s="17" t="s">
        <v>953</v>
      </c>
      <c r="Z34" s="37">
        <f t="shared" si="0"/>
        <v>5.666666666666667</v>
      </c>
      <c r="AA34" s="38">
        <v>95.484124251683568</v>
      </c>
      <c r="AB34" s="37" t="s">
        <v>2</v>
      </c>
      <c r="AC34" s="37" t="s">
        <v>1549</v>
      </c>
      <c r="AD34" s="37" t="s">
        <v>235</v>
      </c>
      <c r="AE34" s="44" t="str">
        <f t="shared" si="1"/>
        <v>TO:0000346 (Tiller number) = Normal (Between 75% and 125%)</v>
      </c>
      <c r="AG34" s="39"/>
    </row>
    <row r="35" spans="1:33" s="44" customFormat="1" x14ac:dyDescent="0.2">
      <c r="A35" s="37" t="s">
        <v>236</v>
      </c>
      <c r="B35" s="40" t="s">
        <v>795</v>
      </c>
      <c r="C35" s="37" t="s">
        <v>39</v>
      </c>
      <c r="D35" s="37" t="s">
        <v>236</v>
      </c>
      <c r="E35" s="37">
        <v>3</v>
      </c>
      <c r="F35" s="37">
        <v>5</v>
      </c>
      <c r="G35" s="37">
        <v>8</v>
      </c>
      <c r="H35" s="37">
        <v>9</v>
      </c>
      <c r="I35" s="37">
        <v>11</v>
      </c>
      <c r="J35" s="37">
        <v>6</v>
      </c>
      <c r="K35" s="37">
        <v>6</v>
      </c>
      <c r="L35" s="37">
        <v>6</v>
      </c>
      <c r="M35" s="37">
        <v>7</v>
      </c>
      <c r="N35" s="37">
        <v>7</v>
      </c>
      <c r="O35" s="37">
        <v>7</v>
      </c>
      <c r="P35" s="37"/>
      <c r="Q35" s="37"/>
      <c r="R35" s="37"/>
      <c r="S35" s="37"/>
      <c r="T35" s="37"/>
      <c r="U35" s="37"/>
      <c r="V35" s="37"/>
      <c r="W35" s="37"/>
      <c r="X35" s="37"/>
      <c r="Y35" s="17" t="s">
        <v>953</v>
      </c>
      <c r="Z35" s="37">
        <f t="shared" si="0"/>
        <v>6.8181818181818183</v>
      </c>
      <c r="AA35" s="38">
        <v>114.88731527608984</v>
      </c>
      <c r="AB35" s="37" t="s">
        <v>2</v>
      </c>
      <c r="AC35" s="37" t="s">
        <v>1549</v>
      </c>
      <c r="AD35" s="37" t="s">
        <v>236</v>
      </c>
      <c r="AE35" s="44" t="str">
        <f t="shared" si="1"/>
        <v>TO:0000346 (Tiller number) = Normal (Between 75% and 125%)</v>
      </c>
      <c r="AG35" s="39"/>
    </row>
    <row r="36" spans="1:33" s="44" customFormat="1" x14ac:dyDescent="0.2">
      <c r="A36" s="37" t="s">
        <v>237</v>
      </c>
      <c r="B36" s="40" t="s">
        <v>796</v>
      </c>
      <c r="C36" s="37" t="s">
        <v>39</v>
      </c>
      <c r="D36" s="37" t="s">
        <v>237</v>
      </c>
      <c r="E36" s="37">
        <v>2</v>
      </c>
      <c r="F36" s="37">
        <v>4</v>
      </c>
      <c r="G36" s="37">
        <v>5</v>
      </c>
      <c r="H36" s="37">
        <v>6</v>
      </c>
      <c r="I36" s="37">
        <v>8</v>
      </c>
      <c r="J36" s="37">
        <v>9</v>
      </c>
      <c r="K36" s="37">
        <v>11</v>
      </c>
      <c r="L36" s="37">
        <v>12</v>
      </c>
      <c r="M36" s="37">
        <v>14</v>
      </c>
      <c r="N36" s="37">
        <v>19</v>
      </c>
      <c r="O36" s="37">
        <v>7</v>
      </c>
      <c r="P36" s="37">
        <v>7</v>
      </c>
      <c r="Q36" s="37"/>
      <c r="R36" s="37"/>
      <c r="S36" s="37"/>
      <c r="T36" s="37"/>
      <c r="U36" s="37"/>
      <c r="V36" s="37"/>
      <c r="W36" s="37"/>
      <c r="X36" s="37"/>
      <c r="Y36" s="17" t="s">
        <v>953</v>
      </c>
      <c r="Z36" s="37">
        <f t="shared" si="0"/>
        <v>8.6666666666666661</v>
      </c>
      <c r="AA36" s="38">
        <v>146.03454297316307</v>
      </c>
      <c r="AB36" s="37" t="s">
        <v>1</v>
      </c>
      <c r="AC36" s="37" t="s">
        <v>1548</v>
      </c>
      <c r="AD36" s="37" t="s">
        <v>237</v>
      </c>
      <c r="AE36" s="44" t="str">
        <f t="shared" si="1"/>
        <v>TO:0000346 (Tiller number) = High (Between 126% and 175%)</v>
      </c>
      <c r="AG36" s="39"/>
    </row>
    <row r="37" spans="1:33" s="44" customFormat="1" x14ac:dyDescent="0.2">
      <c r="A37" s="37" t="s">
        <v>118</v>
      </c>
      <c r="B37" s="40" t="s">
        <v>797</v>
      </c>
      <c r="C37" s="37" t="s">
        <v>39</v>
      </c>
      <c r="D37" s="37" t="s">
        <v>118</v>
      </c>
      <c r="E37" s="37">
        <v>5</v>
      </c>
      <c r="F37" s="37">
        <v>6</v>
      </c>
      <c r="G37" s="37">
        <v>7</v>
      </c>
      <c r="H37" s="37">
        <v>8</v>
      </c>
      <c r="I37" s="37">
        <v>3</v>
      </c>
      <c r="J37" s="37">
        <v>3</v>
      </c>
      <c r="K37" s="37">
        <v>2</v>
      </c>
      <c r="L37" s="37">
        <v>2</v>
      </c>
      <c r="M37" s="37">
        <v>2</v>
      </c>
      <c r="N37" s="37">
        <v>4</v>
      </c>
      <c r="O37" s="37">
        <v>4</v>
      </c>
      <c r="P37" s="37">
        <v>4</v>
      </c>
      <c r="Q37" s="37"/>
      <c r="R37" s="37"/>
      <c r="S37" s="37"/>
      <c r="T37" s="37"/>
      <c r="U37" s="37"/>
      <c r="V37" s="37"/>
      <c r="W37" s="37"/>
      <c r="X37" s="37"/>
      <c r="Y37" s="17" t="s">
        <v>953</v>
      </c>
      <c r="Z37" s="37">
        <f t="shared" si="0"/>
        <v>4.166666666666667</v>
      </c>
      <c r="AA37" s="38">
        <v>70.208914890943788</v>
      </c>
      <c r="AB37" s="37" t="s">
        <v>3</v>
      </c>
      <c r="AC37" s="37" t="s">
        <v>1547</v>
      </c>
      <c r="AD37" s="37" t="s">
        <v>118</v>
      </c>
      <c r="AE37" s="44" t="str">
        <f t="shared" si="1"/>
        <v>TO:0000346 (Tiller number) = Low (Between 25% and 74%)</v>
      </c>
      <c r="AG37" s="39"/>
    </row>
    <row r="38" spans="1:33" s="44" customFormat="1" x14ac:dyDescent="0.2">
      <c r="A38" s="37" t="s">
        <v>238</v>
      </c>
      <c r="B38" s="40" t="s">
        <v>798</v>
      </c>
      <c r="C38" s="37" t="s">
        <v>39</v>
      </c>
      <c r="D38" s="37" t="s">
        <v>238</v>
      </c>
      <c r="E38" s="37">
        <v>7</v>
      </c>
      <c r="F38" s="37">
        <v>8</v>
      </c>
      <c r="G38" s="37">
        <v>4</v>
      </c>
      <c r="H38" s="37">
        <v>4</v>
      </c>
      <c r="I38" s="37">
        <v>4</v>
      </c>
      <c r="J38" s="37">
        <v>6</v>
      </c>
      <c r="K38" s="37">
        <v>6</v>
      </c>
      <c r="L38" s="37">
        <v>6</v>
      </c>
      <c r="M38" s="37">
        <v>5</v>
      </c>
      <c r="N38" s="37">
        <v>5</v>
      </c>
      <c r="O38" s="37">
        <v>5</v>
      </c>
      <c r="P38" s="37">
        <v>5</v>
      </c>
      <c r="Q38" s="37"/>
      <c r="R38" s="37"/>
      <c r="S38" s="37"/>
      <c r="T38" s="37"/>
      <c r="U38" s="37"/>
      <c r="V38" s="37"/>
      <c r="W38" s="37"/>
      <c r="X38" s="37"/>
      <c r="Y38" s="17" t="s">
        <v>953</v>
      </c>
      <c r="Z38" s="37">
        <f t="shared" si="0"/>
        <v>5.416666666666667</v>
      </c>
      <c r="AA38" s="38">
        <v>91.271589358226933</v>
      </c>
      <c r="AB38" s="37" t="s">
        <v>2</v>
      </c>
      <c r="AC38" s="37" t="s">
        <v>1549</v>
      </c>
      <c r="AD38" s="37" t="s">
        <v>238</v>
      </c>
      <c r="AE38" s="44" t="str">
        <f t="shared" si="1"/>
        <v>TO:0000346 (Tiller number) = Normal (Between 75% and 125%)</v>
      </c>
      <c r="AG38" s="39"/>
    </row>
    <row r="39" spans="1:33" s="44" customFormat="1" x14ac:dyDescent="0.2">
      <c r="A39" s="37" t="s">
        <v>119</v>
      </c>
      <c r="B39" s="40" t="s">
        <v>799</v>
      </c>
      <c r="C39" s="37" t="s">
        <v>39</v>
      </c>
      <c r="D39" s="37" t="s">
        <v>119</v>
      </c>
      <c r="E39" s="37">
        <v>8</v>
      </c>
      <c r="F39" s="37">
        <v>4</v>
      </c>
      <c r="G39" s="37">
        <v>4</v>
      </c>
      <c r="H39" s="37">
        <v>6</v>
      </c>
      <c r="I39" s="37">
        <v>6</v>
      </c>
      <c r="J39" s="37">
        <v>7</v>
      </c>
      <c r="K39" s="37">
        <v>7</v>
      </c>
      <c r="L39" s="37">
        <v>5</v>
      </c>
      <c r="M39" s="37">
        <v>5</v>
      </c>
      <c r="N39" s="37">
        <v>5</v>
      </c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17" t="s">
        <v>953</v>
      </c>
      <c r="Z39" s="37">
        <f t="shared" si="0"/>
        <v>5.7</v>
      </c>
      <c r="AA39" s="38">
        <v>96.045795570811109</v>
      </c>
      <c r="AB39" s="37" t="s">
        <v>2</v>
      </c>
      <c r="AC39" s="37" t="s">
        <v>1549</v>
      </c>
      <c r="AD39" s="37" t="s">
        <v>119</v>
      </c>
      <c r="AE39" s="44" t="str">
        <f t="shared" si="1"/>
        <v>TO:0000346 (Tiller number) = Normal (Between 75% and 125%)</v>
      </c>
      <c r="AG39" s="39"/>
    </row>
    <row r="40" spans="1:33" s="44" customFormat="1" x14ac:dyDescent="0.2">
      <c r="A40" s="37" t="s">
        <v>96</v>
      </c>
      <c r="B40" s="40" t="s">
        <v>800</v>
      </c>
      <c r="C40" s="37" t="s">
        <v>39</v>
      </c>
      <c r="D40" s="37" t="s">
        <v>96</v>
      </c>
      <c r="E40" s="37">
        <v>3</v>
      </c>
      <c r="F40" s="37">
        <v>7</v>
      </c>
      <c r="G40" s="37">
        <v>10</v>
      </c>
      <c r="H40" s="37">
        <v>12</v>
      </c>
      <c r="I40" s="37">
        <v>5</v>
      </c>
      <c r="J40" s="37">
        <v>5</v>
      </c>
      <c r="K40" s="37">
        <v>6</v>
      </c>
      <c r="L40" s="37">
        <v>6</v>
      </c>
      <c r="M40" s="37">
        <v>8</v>
      </c>
      <c r="N40" s="37">
        <v>8</v>
      </c>
      <c r="O40" s="37">
        <v>9</v>
      </c>
      <c r="P40" s="37">
        <v>9</v>
      </c>
      <c r="Q40" s="37"/>
      <c r="R40" s="37"/>
      <c r="S40" s="37"/>
      <c r="T40" s="37"/>
      <c r="U40" s="37"/>
      <c r="V40" s="37"/>
      <c r="W40" s="37"/>
      <c r="X40" s="37"/>
      <c r="Y40" s="17" t="s">
        <v>953</v>
      </c>
      <c r="Z40" s="37">
        <f t="shared" si="0"/>
        <v>7.333333333333333</v>
      </c>
      <c r="AA40" s="38">
        <v>123.56769020806105</v>
      </c>
      <c r="AB40" s="37" t="s">
        <v>2</v>
      </c>
      <c r="AC40" s="37" t="s">
        <v>1549</v>
      </c>
      <c r="AD40" s="37" t="s">
        <v>96</v>
      </c>
      <c r="AE40" s="44" t="str">
        <f t="shared" si="1"/>
        <v>TO:0000346 (Tiller number) = Normal (Between 75% and 125%)</v>
      </c>
      <c r="AG40" s="39"/>
    </row>
    <row r="41" spans="1:33" s="44" customFormat="1" x14ac:dyDescent="0.2">
      <c r="A41" s="37" t="s">
        <v>120</v>
      </c>
      <c r="B41" s="40" t="s">
        <v>801</v>
      </c>
      <c r="C41" s="37" t="s">
        <v>39</v>
      </c>
      <c r="D41" s="37" t="s">
        <v>120</v>
      </c>
      <c r="E41" s="37">
        <v>9</v>
      </c>
      <c r="F41" s="37">
        <v>10</v>
      </c>
      <c r="G41" s="37">
        <v>13</v>
      </c>
      <c r="H41" s="37">
        <v>17</v>
      </c>
      <c r="I41" s="37">
        <v>5</v>
      </c>
      <c r="J41" s="37">
        <v>5</v>
      </c>
      <c r="K41" s="37">
        <v>6</v>
      </c>
      <c r="L41" s="37">
        <v>6</v>
      </c>
      <c r="M41" s="37">
        <v>7</v>
      </c>
      <c r="N41" s="37">
        <v>7</v>
      </c>
      <c r="O41" s="37">
        <v>8</v>
      </c>
      <c r="P41" s="37">
        <v>8</v>
      </c>
      <c r="Q41" s="37"/>
      <c r="R41" s="37"/>
      <c r="S41" s="37"/>
      <c r="T41" s="37"/>
      <c r="U41" s="37"/>
      <c r="V41" s="37"/>
      <c r="W41" s="37"/>
      <c r="X41" s="37"/>
      <c r="Y41" s="17" t="s">
        <v>953</v>
      </c>
      <c r="Z41" s="37">
        <f t="shared" si="0"/>
        <v>8.4166666666666661</v>
      </c>
      <c r="AA41" s="38">
        <v>141.82200807970645</v>
      </c>
      <c r="AB41" s="37" t="s">
        <v>1</v>
      </c>
      <c r="AC41" s="37" t="s">
        <v>1548</v>
      </c>
      <c r="AD41" s="37" t="s">
        <v>120</v>
      </c>
      <c r="AE41" s="44" t="str">
        <f t="shared" si="1"/>
        <v>TO:0000346 (Tiller number) = High (Between 126% and 175%)</v>
      </c>
      <c r="AG41" s="39"/>
    </row>
    <row r="42" spans="1:33" s="44" customFormat="1" x14ac:dyDescent="0.2">
      <c r="A42" s="37" t="s">
        <v>239</v>
      </c>
      <c r="B42" s="42" t="s">
        <v>802</v>
      </c>
      <c r="C42" s="37" t="s">
        <v>30</v>
      </c>
      <c r="D42" s="37" t="s">
        <v>239</v>
      </c>
      <c r="E42" s="37">
        <v>1</v>
      </c>
      <c r="F42" s="37">
        <v>1</v>
      </c>
      <c r="G42" s="37">
        <v>2</v>
      </c>
      <c r="H42" s="37">
        <v>2</v>
      </c>
      <c r="I42" s="37">
        <v>3</v>
      </c>
      <c r="J42" s="37">
        <v>3</v>
      </c>
      <c r="K42" s="37">
        <v>3</v>
      </c>
      <c r="L42" s="37">
        <v>3</v>
      </c>
      <c r="M42" s="37">
        <v>4</v>
      </c>
      <c r="N42" s="37">
        <v>4</v>
      </c>
      <c r="O42" s="37">
        <v>4</v>
      </c>
      <c r="P42" s="37">
        <v>4</v>
      </c>
      <c r="Q42" s="37"/>
      <c r="R42" s="37"/>
      <c r="S42" s="37"/>
      <c r="T42" s="37"/>
      <c r="U42" s="37"/>
      <c r="V42" s="37"/>
      <c r="W42" s="37"/>
      <c r="X42" s="37"/>
      <c r="Y42" s="17" t="s">
        <v>953</v>
      </c>
      <c r="Z42" s="37">
        <f t="shared" si="0"/>
        <v>2.8333333333333335</v>
      </c>
      <c r="AA42" s="38">
        <v>71.419023430786567</v>
      </c>
      <c r="AB42" s="37" t="s">
        <v>3</v>
      </c>
      <c r="AC42" s="37" t="s">
        <v>1547</v>
      </c>
      <c r="AD42" s="37" t="s">
        <v>239</v>
      </c>
      <c r="AE42" s="44" t="str">
        <f t="shared" si="1"/>
        <v>TO:0000346 (Tiller number) = Low (Between 25% and 74%)</v>
      </c>
      <c r="AG42" s="39"/>
    </row>
    <row r="43" spans="1:33" s="44" customFormat="1" x14ac:dyDescent="0.2">
      <c r="A43" s="37" t="s">
        <v>121</v>
      </c>
      <c r="B43" s="42" t="s">
        <v>803</v>
      </c>
      <c r="C43" s="37" t="s">
        <v>30</v>
      </c>
      <c r="D43" s="37" t="s">
        <v>121</v>
      </c>
      <c r="E43" s="37">
        <v>1</v>
      </c>
      <c r="F43" s="37">
        <v>4</v>
      </c>
      <c r="G43" s="37">
        <v>4</v>
      </c>
      <c r="H43" s="37">
        <v>5</v>
      </c>
      <c r="I43" s="37">
        <v>5</v>
      </c>
      <c r="J43" s="37">
        <v>3</v>
      </c>
      <c r="K43" s="37">
        <v>3</v>
      </c>
      <c r="L43" s="37">
        <v>3</v>
      </c>
      <c r="M43" s="37">
        <v>2</v>
      </c>
      <c r="N43" s="37">
        <v>2</v>
      </c>
      <c r="O43" s="37">
        <v>2</v>
      </c>
      <c r="P43" s="37">
        <v>2</v>
      </c>
      <c r="Q43" s="37"/>
      <c r="R43" s="37"/>
      <c r="S43" s="37"/>
      <c r="T43" s="37"/>
      <c r="U43" s="37"/>
      <c r="V43" s="37"/>
      <c r="W43" s="37"/>
      <c r="X43" s="37"/>
      <c r="Y43" s="17" t="s">
        <v>953</v>
      </c>
      <c r="Z43" s="37">
        <f t="shared" si="0"/>
        <v>3</v>
      </c>
      <c r="AA43" s="38">
        <v>75.620142456126942</v>
      </c>
      <c r="AB43" s="37" t="s">
        <v>2</v>
      </c>
      <c r="AC43" s="37" t="s">
        <v>1549</v>
      </c>
      <c r="AD43" s="37" t="s">
        <v>121</v>
      </c>
      <c r="AE43" s="44" t="str">
        <f t="shared" si="1"/>
        <v>TO:0000346 (Tiller number) = Normal (Between 75% and 125%)</v>
      </c>
      <c r="AG43" s="39"/>
    </row>
    <row r="44" spans="1:33" s="44" customFormat="1" x14ac:dyDescent="0.2">
      <c r="A44" s="37" t="s">
        <v>240</v>
      </c>
      <c r="B44" s="42" t="s">
        <v>804</v>
      </c>
      <c r="C44" s="37" t="s">
        <v>30</v>
      </c>
      <c r="D44" s="37" t="s">
        <v>240</v>
      </c>
      <c r="E44" s="37">
        <v>5</v>
      </c>
      <c r="F44" s="37">
        <v>6</v>
      </c>
      <c r="G44" s="37">
        <v>2</v>
      </c>
      <c r="H44" s="37">
        <v>2</v>
      </c>
      <c r="I44" s="37">
        <v>2</v>
      </c>
      <c r="J44" s="37">
        <v>4</v>
      </c>
      <c r="K44" s="37">
        <v>4</v>
      </c>
      <c r="L44" s="37">
        <v>4</v>
      </c>
      <c r="M44" s="37">
        <v>3</v>
      </c>
      <c r="N44" s="37">
        <v>3</v>
      </c>
      <c r="O44" s="37">
        <v>3</v>
      </c>
      <c r="P44" s="37">
        <v>3</v>
      </c>
      <c r="Q44" s="37"/>
      <c r="R44" s="37"/>
      <c r="S44" s="37"/>
      <c r="T44" s="37"/>
      <c r="U44" s="37"/>
      <c r="V44" s="37"/>
      <c r="W44" s="37"/>
      <c r="X44" s="37"/>
      <c r="Y44" s="17" t="s">
        <v>953</v>
      </c>
      <c r="Z44" s="37">
        <f t="shared" si="0"/>
        <v>3.4166666666666665</v>
      </c>
      <c r="AA44" s="38">
        <v>86.122940019477909</v>
      </c>
      <c r="AB44" s="37" t="s">
        <v>2</v>
      </c>
      <c r="AC44" s="37" t="s">
        <v>1549</v>
      </c>
      <c r="AD44" s="37" t="s">
        <v>240</v>
      </c>
      <c r="AE44" s="44" t="str">
        <f t="shared" si="1"/>
        <v>TO:0000346 (Tiller number) = Normal (Between 75% and 125%)</v>
      </c>
      <c r="AG44" s="39"/>
    </row>
    <row r="45" spans="1:33" s="44" customFormat="1" x14ac:dyDescent="0.2">
      <c r="A45" s="37" t="s">
        <v>241</v>
      </c>
      <c r="B45" s="42" t="s">
        <v>805</v>
      </c>
      <c r="C45" s="37" t="s">
        <v>30</v>
      </c>
      <c r="D45" s="37" t="s">
        <v>241</v>
      </c>
      <c r="E45" s="37">
        <v>4</v>
      </c>
      <c r="F45" s="37">
        <v>4</v>
      </c>
      <c r="G45" s="37">
        <v>4</v>
      </c>
      <c r="H45" s="37">
        <v>4</v>
      </c>
      <c r="I45" s="37">
        <v>3</v>
      </c>
      <c r="J45" s="37">
        <v>3</v>
      </c>
      <c r="K45" s="37">
        <v>3</v>
      </c>
      <c r="L45" s="37">
        <v>3</v>
      </c>
      <c r="M45" s="37">
        <v>3</v>
      </c>
      <c r="N45" s="37">
        <v>3</v>
      </c>
      <c r="O45" s="37">
        <v>3</v>
      </c>
      <c r="P45" s="37">
        <v>3</v>
      </c>
      <c r="Q45" s="37"/>
      <c r="R45" s="37"/>
      <c r="S45" s="37"/>
      <c r="T45" s="37"/>
      <c r="U45" s="37"/>
      <c r="V45" s="37"/>
      <c r="W45" s="37"/>
      <c r="X45" s="37"/>
      <c r="Y45" s="17" t="s">
        <v>953</v>
      </c>
      <c r="Z45" s="37">
        <f t="shared" si="0"/>
        <v>3.3333333333333335</v>
      </c>
      <c r="AA45" s="38">
        <v>84.022380506807735</v>
      </c>
      <c r="AB45" s="37" t="s">
        <v>2</v>
      </c>
      <c r="AC45" s="37" t="s">
        <v>1549</v>
      </c>
      <c r="AD45" s="37" t="s">
        <v>241</v>
      </c>
      <c r="AE45" s="44" t="str">
        <f t="shared" si="1"/>
        <v>TO:0000346 (Tiller number) = Normal (Between 75% and 125%)</v>
      </c>
      <c r="AG45" s="39"/>
    </row>
    <row r="46" spans="1:33" s="44" customFormat="1" x14ac:dyDescent="0.2">
      <c r="A46" s="37" t="s">
        <v>242</v>
      </c>
      <c r="B46" s="42" t="s">
        <v>806</v>
      </c>
      <c r="C46" s="37" t="s">
        <v>30</v>
      </c>
      <c r="D46" s="37" t="s">
        <v>242</v>
      </c>
      <c r="E46" s="37">
        <v>5</v>
      </c>
      <c r="F46" s="37">
        <v>6</v>
      </c>
      <c r="G46" s="37">
        <v>3</v>
      </c>
      <c r="H46" s="37">
        <v>3</v>
      </c>
      <c r="I46" s="37">
        <v>3</v>
      </c>
      <c r="J46" s="37">
        <v>3</v>
      </c>
      <c r="K46" s="37">
        <v>3</v>
      </c>
      <c r="L46" s="37">
        <v>4</v>
      </c>
      <c r="M46" s="37">
        <v>4</v>
      </c>
      <c r="N46" s="37">
        <v>4</v>
      </c>
      <c r="O46" s="37">
        <v>4</v>
      </c>
      <c r="P46" s="37">
        <v>4</v>
      </c>
      <c r="Q46" s="37"/>
      <c r="R46" s="37"/>
      <c r="S46" s="37"/>
      <c r="T46" s="37"/>
      <c r="U46" s="37"/>
      <c r="V46" s="37"/>
      <c r="W46" s="37"/>
      <c r="X46" s="37"/>
      <c r="Y46" s="17" t="s">
        <v>953</v>
      </c>
      <c r="Z46" s="37">
        <f t="shared" si="0"/>
        <v>3.8333333333333335</v>
      </c>
      <c r="AA46" s="38">
        <v>96.62573758282889</v>
      </c>
      <c r="AB46" s="37" t="s">
        <v>2</v>
      </c>
      <c r="AC46" s="37" t="s">
        <v>1549</v>
      </c>
      <c r="AD46" s="37" t="s">
        <v>242</v>
      </c>
      <c r="AE46" s="44" t="str">
        <f t="shared" si="1"/>
        <v>TO:0000346 (Tiller number) = Normal (Between 75% and 125%)</v>
      </c>
      <c r="AG46" s="39"/>
    </row>
    <row r="47" spans="1:33" s="44" customFormat="1" x14ac:dyDescent="0.2">
      <c r="A47" s="37" t="s">
        <v>122</v>
      </c>
      <c r="B47" s="42" t="s">
        <v>807</v>
      </c>
      <c r="C47" s="37" t="s">
        <v>30</v>
      </c>
      <c r="D47" s="37" t="s">
        <v>122</v>
      </c>
      <c r="E47" s="37">
        <v>1</v>
      </c>
      <c r="F47" s="37">
        <v>3</v>
      </c>
      <c r="G47" s="37">
        <v>6</v>
      </c>
      <c r="H47" s="37">
        <v>8</v>
      </c>
      <c r="I47" s="37">
        <v>5</v>
      </c>
      <c r="J47" s="37">
        <v>5</v>
      </c>
      <c r="K47" s="37">
        <v>5</v>
      </c>
      <c r="L47" s="37">
        <v>7</v>
      </c>
      <c r="M47" s="37">
        <v>7</v>
      </c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17" t="s">
        <v>953</v>
      </c>
      <c r="Z47" s="37">
        <f t="shared" si="0"/>
        <v>5.2222222222222223</v>
      </c>
      <c r="AA47" s="38">
        <v>131.63506279399877</v>
      </c>
      <c r="AB47" s="37" t="s">
        <v>1</v>
      </c>
      <c r="AC47" s="37" t="s">
        <v>1548</v>
      </c>
      <c r="AD47" s="37" t="s">
        <v>122</v>
      </c>
      <c r="AE47" s="44" t="str">
        <f t="shared" si="1"/>
        <v>TO:0000346 (Tiller number) = High (Between 126% and 175%)</v>
      </c>
      <c r="AG47" s="39"/>
    </row>
    <row r="48" spans="1:33" s="44" customFormat="1" x14ac:dyDescent="0.2">
      <c r="A48" s="37" t="s">
        <v>243</v>
      </c>
      <c r="B48" s="42" t="s">
        <v>808</v>
      </c>
      <c r="C48" s="37" t="s">
        <v>30</v>
      </c>
      <c r="D48" s="37" t="s">
        <v>243</v>
      </c>
      <c r="E48" s="37">
        <v>2</v>
      </c>
      <c r="F48" s="37">
        <v>3</v>
      </c>
      <c r="G48" s="37">
        <v>7</v>
      </c>
      <c r="H48" s="37">
        <v>9</v>
      </c>
      <c r="I48" s="37">
        <v>11</v>
      </c>
      <c r="J48" s="37">
        <v>4</v>
      </c>
      <c r="K48" s="37">
        <v>4</v>
      </c>
      <c r="L48" s="37">
        <v>4</v>
      </c>
      <c r="M48" s="37">
        <v>6</v>
      </c>
      <c r="N48" s="37">
        <v>6</v>
      </c>
      <c r="O48" s="37">
        <v>6</v>
      </c>
      <c r="P48" s="37"/>
      <c r="Q48" s="37"/>
      <c r="R48" s="37"/>
      <c r="S48" s="37"/>
      <c r="T48" s="37"/>
      <c r="U48" s="37"/>
      <c r="V48" s="37"/>
      <c r="W48" s="37"/>
      <c r="X48" s="37"/>
      <c r="Y48" s="17" t="s">
        <v>953</v>
      </c>
      <c r="Z48" s="37">
        <f t="shared" si="0"/>
        <v>5.6363636363636367</v>
      </c>
      <c r="AA48" s="38">
        <v>142.07420703878395</v>
      </c>
      <c r="AB48" s="37" t="s">
        <v>1</v>
      </c>
      <c r="AC48" s="37" t="s">
        <v>1548</v>
      </c>
      <c r="AD48" s="37" t="s">
        <v>243</v>
      </c>
      <c r="AE48" s="44" t="str">
        <f t="shared" si="1"/>
        <v>TO:0000346 (Tiller number) = High (Between 126% and 175%)</v>
      </c>
      <c r="AG48" s="39"/>
    </row>
    <row r="49" spans="1:33" s="44" customFormat="1" x14ac:dyDescent="0.2">
      <c r="A49" s="37" t="s">
        <v>97</v>
      </c>
      <c r="B49" s="42" t="s">
        <v>809</v>
      </c>
      <c r="C49" s="37" t="s">
        <v>30</v>
      </c>
      <c r="D49" s="37" t="s">
        <v>97</v>
      </c>
      <c r="E49" s="37">
        <v>5</v>
      </c>
      <c r="F49" s="37">
        <v>2</v>
      </c>
      <c r="G49" s="37">
        <v>2</v>
      </c>
      <c r="H49" s="37">
        <v>4</v>
      </c>
      <c r="I49" s="37">
        <v>4</v>
      </c>
      <c r="J49" s="37">
        <v>4</v>
      </c>
      <c r="K49" s="37">
        <v>3</v>
      </c>
      <c r="L49" s="37">
        <v>3</v>
      </c>
      <c r="M49" s="37">
        <v>3</v>
      </c>
      <c r="N49" s="37">
        <v>3</v>
      </c>
      <c r="O49" s="37">
        <v>3</v>
      </c>
      <c r="P49" s="37">
        <v>3</v>
      </c>
      <c r="Q49" s="37"/>
      <c r="R49" s="37"/>
      <c r="S49" s="37"/>
      <c r="T49" s="37"/>
      <c r="U49" s="37"/>
      <c r="V49" s="37"/>
      <c r="W49" s="37"/>
      <c r="X49" s="37"/>
      <c r="Y49" s="17" t="s">
        <v>953</v>
      </c>
      <c r="Z49" s="37">
        <f t="shared" si="0"/>
        <v>3.25</v>
      </c>
      <c r="AA49" s="38">
        <v>81.921820994137533</v>
      </c>
      <c r="AB49" s="37" t="s">
        <v>2</v>
      </c>
      <c r="AC49" s="37" t="s">
        <v>1549</v>
      </c>
      <c r="AD49" s="37" t="s">
        <v>97</v>
      </c>
      <c r="AE49" s="44" t="str">
        <f t="shared" si="1"/>
        <v>TO:0000346 (Tiller number) = Normal (Between 75% and 125%)</v>
      </c>
      <c r="AG49" s="39"/>
    </row>
    <row r="50" spans="1:33" s="44" customFormat="1" x14ac:dyDescent="0.2">
      <c r="A50" s="37" t="s">
        <v>244</v>
      </c>
      <c r="B50" s="42" t="s">
        <v>810</v>
      </c>
      <c r="C50" s="37" t="s">
        <v>30</v>
      </c>
      <c r="D50" s="37" t="s">
        <v>244</v>
      </c>
      <c r="E50" s="37">
        <v>2</v>
      </c>
      <c r="F50" s="37">
        <v>2</v>
      </c>
      <c r="G50" s="37">
        <v>2</v>
      </c>
      <c r="H50" s="37">
        <v>3</v>
      </c>
      <c r="I50" s="37">
        <v>3</v>
      </c>
      <c r="J50" s="37">
        <v>3</v>
      </c>
      <c r="K50" s="37">
        <v>3</v>
      </c>
      <c r="L50" s="37">
        <v>3</v>
      </c>
      <c r="M50" s="37">
        <v>4</v>
      </c>
      <c r="N50" s="37">
        <v>4</v>
      </c>
      <c r="O50" s="37">
        <v>4</v>
      </c>
      <c r="P50" s="37">
        <v>4</v>
      </c>
      <c r="Q50" s="37"/>
      <c r="R50" s="37"/>
      <c r="S50" s="37"/>
      <c r="T50" s="37"/>
      <c r="U50" s="37"/>
      <c r="V50" s="37"/>
      <c r="W50" s="37"/>
      <c r="X50" s="37"/>
      <c r="Y50" s="17" t="s">
        <v>953</v>
      </c>
      <c r="Z50" s="37">
        <f t="shared" si="0"/>
        <v>3.0833333333333335</v>
      </c>
      <c r="AA50" s="38">
        <v>77.720701968797158</v>
      </c>
      <c r="AB50" s="37" t="s">
        <v>2</v>
      </c>
      <c r="AC50" s="37" t="s">
        <v>1549</v>
      </c>
      <c r="AD50" s="37" t="s">
        <v>244</v>
      </c>
      <c r="AE50" s="44" t="str">
        <f t="shared" si="1"/>
        <v>TO:0000346 (Tiller number) = Normal (Between 75% and 125%)</v>
      </c>
      <c r="AG50" s="39"/>
    </row>
    <row r="51" spans="1:33" s="44" customFormat="1" x14ac:dyDescent="0.2">
      <c r="A51" s="37" t="s">
        <v>98</v>
      </c>
      <c r="B51" s="42" t="s">
        <v>811</v>
      </c>
      <c r="C51" s="37" t="s">
        <v>30</v>
      </c>
      <c r="D51" s="37" t="s">
        <v>98</v>
      </c>
      <c r="E51" s="37">
        <v>3</v>
      </c>
      <c r="F51" s="37">
        <v>3</v>
      </c>
      <c r="G51" s="37">
        <v>3</v>
      </c>
      <c r="H51" s="37">
        <v>3</v>
      </c>
      <c r="I51" s="37">
        <v>3</v>
      </c>
      <c r="J51" s="37">
        <v>3</v>
      </c>
      <c r="K51" s="37">
        <v>4</v>
      </c>
      <c r="L51" s="37">
        <v>4</v>
      </c>
      <c r="M51" s="37">
        <v>4</v>
      </c>
      <c r="N51" s="37">
        <v>4</v>
      </c>
      <c r="O51" s="37">
        <v>4</v>
      </c>
      <c r="P51" s="37">
        <v>5</v>
      </c>
      <c r="Q51" s="37"/>
      <c r="R51" s="37"/>
      <c r="S51" s="37"/>
      <c r="T51" s="37"/>
      <c r="U51" s="37"/>
      <c r="V51" s="37"/>
      <c r="W51" s="37"/>
      <c r="X51" s="37"/>
      <c r="Y51" s="17" t="s">
        <v>953</v>
      </c>
      <c r="Z51" s="37">
        <f t="shared" si="0"/>
        <v>3.5833333333333335</v>
      </c>
      <c r="AA51" s="38">
        <v>90.324059044818313</v>
      </c>
      <c r="AB51" s="37" t="s">
        <v>2</v>
      </c>
      <c r="AC51" s="37" t="s">
        <v>1549</v>
      </c>
      <c r="AD51" s="37" t="s">
        <v>98</v>
      </c>
      <c r="AE51" s="44" t="str">
        <f t="shared" si="1"/>
        <v>TO:0000346 (Tiller number) = Normal (Between 75% and 125%)</v>
      </c>
      <c r="AG51" s="39"/>
    </row>
    <row r="52" spans="1:33" s="44" customFormat="1" x14ac:dyDescent="0.2">
      <c r="A52" s="37" t="s">
        <v>245</v>
      </c>
      <c r="B52" s="42" t="s">
        <v>812</v>
      </c>
      <c r="C52" s="37" t="s">
        <v>30</v>
      </c>
      <c r="D52" s="37" t="s">
        <v>245</v>
      </c>
      <c r="E52" s="37">
        <v>4</v>
      </c>
      <c r="F52" s="37">
        <v>4</v>
      </c>
      <c r="G52" s="37">
        <v>3</v>
      </c>
      <c r="H52" s="37">
        <v>3</v>
      </c>
      <c r="I52" s="37">
        <v>3</v>
      </c>
      <c r="J52" s="37">
        <v>3</v>
      </c>
      <c r="K52" s="37">
        <v>3</v>
      </c>
      <c r="L52" s="37">
        <v>3</v>
      </c>
      <c r="M52" s="37">
        <v>3</v>
      </c>
      <c r="N52" s="37">
        <v>3</v>
      </c>
      <c r="O52" s="37">
        <v>3</v>
      </c>
      <c r="P52" s="37">
        <v>3</v>
      </c>
      <c r="Q52" s="37"/>
      <c r="R52" s="37"/>
      <c r="S52" s="37"/>
      <c r="T52" s="37"/>
      <c r="U52" s="37"/>
      <c r="V52" s="37"/>
      <c r="W52" s="37"/>
      <c r="X52" s="37"/>
      <c r="Y52" s="17" t="s">
        <v>953</v>
      </c>
      <c r="Z52" s="37">
        <f t="shared" si="0"/>
        <v>3.1666666666666665</v>
      </c>
      <c r="AA52" s="38">
        <v>79.821261481467332</v>
      </c>
      <c r="AB52" s="37" t="s">
        <v>2</v>
      </c>
      <c r="AC52" s="37" t="s">
        <v>1549</v>
      </c>
      <c r="AD52" s="37" t="s">
        <v>245</v>
      </c>
      <c r="AE52" s="44" t="str">
        <f t="shared" si="1"/>
        <v>TO:0000346 (Tiller number) = Normal (Between 75% and 125%)</v>
      </c>
      <c r="AG52" s="39"/>
    </row>
    <row r="53" spans="1:33" s="44" customFormat="1" x14ac:dyDescent="0.2">
      <c r="A53" s="37" t="s">
        <v>123</v>
      </c>
      <c r="B53" s="42" t="s">
        <v>813</v>
      </c>
      <c r="C53" s="37" t="s">
        <v>30</v>
      </c>
      <c r="D53" s="37" t="s">
        <v>123</v>
      </c>
      <c r="E53" s="37">
        <v>5</v>
      </c>
      <c r="F53" s="37">
        <v>6</v>
      </c>
      <c r="G53" s="37">
        <v>8</v>
      </c>
      <c r="H53" s="37">
        <v>3</v>
      </c>
      <c r="I53" s="37">
        <v>3</v>
      </c>
      <c r="J53" s="37">
        <v>3</v>
      </c>
      <c r="K53" s="37">
        <v>3</v>
      </c>
      <c r="L53" s="37">
        <v>4</v>
      </c>
      <c r="M53" s="37">
        <v>4</v>
      </c>
      <c r="N53" s="37">
        <v>4</v>
      </c>
      <c r="O53" s="37">
        <v>4</v>
      </c>
      <c r="P53" s="37"/>
      <c r="Q53" s="37"/>
      <c r="R53" s="37"/>
      <c r="S53" s="37"/>
      <c r="T53" s="37"/>
      <c r="U53" s="37"/>
      <c r="V53" s="37"/>
      <c r="W53" s="37"/>
      <c r="X53" s="37"/>
      <c r="Y53" s="17" t="s">
        <v>953</v>
      </c>
      <c r="Z53" s="37">
        <f t="shared" si="0"/>
        <v>4.2727272727272725</v>
      </c>
      <c r="AA53" s="38">
        <v>107.70141501327171</v>
      </c>
      <c r="AB53" s="37" t="s">
        <v>2</v>
      </c>
      <c r="AC53" s="37" t="s">
        <v>1549</v>
      </c>
      <c r="AD53" s="37" t="s">
        <v>123</v>
      </c>
      <c r="AE53" s="44" t="str">
        <f t="shared" si="1"/>
        <v>TO:0000346 (Tiller number) = Normal (Between 75% and 125%)</v>
      </c>
      <c r="AG53" s="39"/>
    </row>
    <row r="54" spans="1:33" s="44" customFormat="1" x14ac:dyDescent="0.2">
      <c r="A54" s="37" t="s">
        <v>246</v>
      </c>
      <c r="B54" s="42" t="s">
        <v>814</v>
      </c>
      <c r="C54" s="37" t="s">
        <v>30</v>
      </c>
      <c r="D54" s="37" t="s">
        <v>246</v>
      </c>
      <c r="E54" s="37">
        <v>7</v>
      </c>
      <c r="F54" s="37">
        <v>8</v>
      </c>
      <c r="G54" s="37">
        <v>3</v>
      </c>
      <c r="H54" s="37">
        <v>3</v>
      </c>
      <c r="I54" s="37">
        <v>4</v>
      </c>
      <c r="J54" s="37">
        <v>4</v>
      </c>
      <c r="K54" s="37">
        <v>5</v>
      </c>
      <c r="L54" s="37">
        <v>5</v>
      </c>
      <c r="M54" s="37">
        <v>5</v>
      </c>
      <c r="N54" s="37">
        <v>6</v>
      </c>
      <c r="O54" s="37">
        <v>6</v>
      </c>
      <c r="P54" s="37">
        <v>6</v>
      </c>
      <c r="Q54" s="37"/>
      <c r="R54" s="37"/>
      <c r="S54" s="37"/>
      <c r="T54" s="37"/>
      <c r="U54" s="37"/>
      <c r="V54" s="37"/>
      <c r="W54" s="37"/>
      <c r="X54" s="37"/>
      <c r="Y54" s="17" t="s">
        <v>953</v>
      </c>
      <c r="Z54" s="37">
        <f t="shared" si="0"/>
        <v>5.166666666666667</v>
      </c>
      <c r="AA54" s="38">
        <v>130.23468978555198</v>
      </c>
      <c r="AB54" s="37" t="s">
        <v>1</v>
      </c>
      <c r="AC54" s="37" t="s">
        <v>1548</v>
      </c>
      <c r="AD54" s="37" t="s">
        <v>246</v>
      </c>
      <c r="AE54" s="44" t="str">
        <f t="shared" si="1"/>
        <v>TO:0000346 (Tiller number) = High (Between 126% and 175%)</v>
      </c>
      <c r="AG54" s="39"/>
    </row>
    <row r="55" spans="1:33" s="44" customFormat="1" x14ac:dyDescent="0.2">
      <c r="A55" s="37" t="s">
        <v>124</v>
      </c>
      <c r="B55" s="40" t="s">
        <v>815</v>
      </c>
      <c r="C55" s="37" t="s">
        <v>30</v>
      </c>
      <c r="D55" s="37" t="s">
        <v>124</v>
      </c>
      <c r="E55" s="37">
        <v>4</v>
      </c>
      <c r="F55" s="37">
        <v>4</v>
      </c>
      <c r="G55" s="37">
        <v>4</v>
      </c>
      <c r="H55" s="37">
        <v>7</v>
      </c>
      <c r="I55" s="37">
        <v>7</v>
      </c>
      <c r="J55" s="37">
        <v>7</v>
      </c>
      <c r="K55" s="37">
        <v>5</v>
      </c>
      <c r="L55" s="37">
        <v>3</v>
      </c>
      <c r="M55" s="37">
        <v>3</v>
      </c>
      <c r="N55" s="37">
        <v>3</v>
      </c>
      <c r="O55" s="37">
        <v>3</v>
      </c>
      <c r="P55" s="37"/>
      <c r="Q55" s="37"/>
      <c r="R55" s="37"/>
      <c r="S55" s="37"/>
      <c r="T55" s="37"/>
      <c r="U55" s="37"/>
      <c r="V55" s="37"/>
      <c r="W55" s="37"/>
      <c r="X55" s="37"/>
      <c r="Y55" s="17" t="s">
        <v>953</v>
      </c>
      <c r="Z55" s="37">
        <f t="shared" si="0"/>
        <v>4.5454545454545459</v>
      </c>
      <c r="AA55" s="38">
        <v>114.57597341837418</v>
      </c>
      <c r="AB55" s="37" t="s">
        <v>2</v>
      </c>
      <c r="AC55" s="37" t="s">
        <v>1549</v>
      </c>
      <c r="AD55" s="37" t="s">
        <v>124</v>
      </c>
      <c r="AE55" s="44" t="str">
        <f t="shared" si="1"/>
        <v>TO:0000346 (Tiller number) = Normal (Between 75% and 125%)</v>
      </c>
      <c r="AG55" s="39"/>
    </row>
    <row r="56" spans="1:33" s="44" customFormat="1" x14ac:dyDescent="0.2">
      <c r="A56" s="37" t="s">
        <v>247</v>
      </c>
      <c r="B56" s="40" t="s">
        <v>816</v>
      </c>
      <c r="C56" s="37" t="s">
        <v>30</v>
      </c>
      <c r="D56" s="37" t="s">
        <v>247</v>
      </c>
      <c r="E56" s="37">
        <v>1</v>
      </c>
      <c r="F56" s="37">
        <v>1</v>
      </c>
      <c r="G56" s="37">
        <v>2</v>
      </c>
      <c r="H56" s="37">
        <v>4</v>
      </c>
      <c r="I56" s="37">
        <v>5</v>
      </c>
      <c r="J56" s="37">
        <v>3</v>
      </c>
      <c r="K56" s="37">
        <v>3</v>
      </c>
      <c r="L56" s="37">
        <v>3</v>
      </c>
      <c r="M56" s="37">
        <v>3</v>
      </c>
      <c r="N56" s="37">
        <v>3</v>
      </c>
      <c r="O56" s="37">
        <v>3</v>
      </c>
      <c r="P56" s="37">
        <v>3</v>
      </c>
      <c r="Q56" s="37"/>
      <c r="R56" s="37"/>
      <c r="S56" s="37"/>
      <c r="T56" s="37"/>
      <c r="U56" s="37"/>
      <c r="V56" s="37"/>
      <c r="W56" s="37"/>
      <c r="X56" s="37"/>
      <c r="Y56" s="17" t="s">
        <v>953</v>
      </c>
      <c r="Z56" s="37">
        <f t="shared" si="0"/>
        <v>2.8333333333333335</v>
      </c>
      <c r="AA56" s="38">
        <v>71.419023430786567</v>
      </c>
      <c r="AB56" s="37" t="s">
        <v>3</v>
      </c>
      <c r="AC56" s="37" t="s">
        <v>1547</v>
      </c>
      <c r="AD56" s="37" t="s">
        <v>247</v>
      </c>
      <c r="AE56" s="44" t="str">
        <f t="shared" si="1"/>
        <v>TO:0000346 (Tiller number) = Low (Between 25% and 74%)</v>
      </c>
      <c r="AG56" s="39"/>
    </row>
    <row r="57" spans="1:33" s="44" customFormat="1" x14ac:dyDescent="0.2">
      <c r="A57" s="37" t="s">
        <v>248</v>
      </c>
      <c r="B57" s="40" t="s">
        <v>817</v>
      </c>
      <c r="C57" s="37" t="s">
        <v>30</v>
      </c>
      <c r="D57" s="37" t="s">
        <v>248</v>
      </c>
      <c r="E57" s="37">
        <v>4</v>
      </c>
      <c r="F57" s="37">
        <v>1</v>
      </c>
      <c r="G57" s="37">
        <v>1</v>
      </c>
      <c r="H57" s="37">
        <v>2</v>
      </c>
      <c r="I57" s="37">
        <v>2</v>
      </c>
      <c r="J57" s="37">
        <v>3</v>
      </c>
      <c r="K57" s="37">
        <v>3</v>
      </c>
      <c r="L57" s="37">
        <v>3</v>
      </c>
      <c r="M57" s="37">
        <v>3</v>
      </c>
      <c r="N57" s="37">
        <v>3</v>
      </c>
      <c r="O57" s="37">
        <v>3</v>
      </c>
      <c r="P57" s="37">
        <v>3</v>
      </c>
      <c r="Q57" s="37"/>
      <c r="R57" s="37"/>
      <c r="S57" s="37"/>
      <c r="T57" s="37"/>
      <c r="U57" s="37"/>
      <c r="V57" s="37"/>
      <c r="W57" s="37"/>
      <c r="X57" s="37"/>
      <c r="Y57" s="17" t="s">
        <v>953</v>
      </c>
      <c r="Z57" s="37">
        <f t="shared" si="0"/>
        <v>2.5833333333333335</v>
      </c>
      <c r="AA57" s="38">
        <v>65.117344892775989</v>
      </c>
      <c r="AB57" s="37" t="s">
        <v>3</v>
      </c>
      <c r="AC57" s="37" t="s">
        <v>1547</v>
      </c>
      <c r="AD57" s="37" t="s">
        <v>248</v>
      </c>
      <c r="AE57" s="44" t="str">
        <f t="shared" si="1"/>
        <v>TO:0000346 (Tiller number) = Low (Between 25% and 74%)</v>
      </c>
      <c r="AG57" s="39"/>
    </row>
    <row r="58" spans="1:33" s="44" customFormat="1" x14ac:dyDescent="0.2">
      <c r="A58" s="37" t="s">
        <v>125</v>
      </c>
      <c r="B58" s="40" t="s">
        <v>818</v>
      </c>
      <c r="C58" s="37" t="s">
        <v>30</v>
      </c>
      <c r="D58" s="37" t="s">
        <v>125</v>
      </c>
      <c r="E58" s="37">
        <v>5</v>
      </c>
      <c r="F58" s="37">
        <v>5</v>
      </c>
      <c r="G58" s="37">
        <v>5</v>
      </c>
      <c r="H58" s="37">
        <v>4</v>
      </c>
      <c r="I58" s="37">
        <v>4</v>
      </c>
      <c r="J58" s="37">
        <v>4</v>
      </c>
      <c r="K58" s="37">
        <v>4</v>
      </c>
      <c r="L58" s="37">
        <v>3</v>
      </c>
      <c r="M58" s="37">
        <v>3</v>
      </c>
      <c r="N58" s="37">
        <v>3</v>
      </c>
      <c r="O58" s="37">
        <v>3</v>
      </c>
      <c r="P58" s="37">
        <v>3</v>
      </c>
      <c r="Q58" s="37"/>
      <c r="R58" s="37"/>
      <c r="S58" s="37"/>
      <c r="T58" s="37"/>
      <c r="U58" s="37"/>
      <c r="V58" s="37"/>
      <c r="W58" s="37"/>
      <c r="X58" s="37"/>
      <c r="Y58" s="17" t="s">
        <v>953</v>
      </c>
      <c r="Z58" s="37">
        <f t="shared" si="0"/>
        <v>3.8333333333333335</v>
      </c>
      <c r="AA58" s="38">
        <v>96.62573758282889</v>
      </c>
      <c r="AB58" s="37" t="s">
        <v>2</v>
      </c>
      <c r="AC58" s="37" t="s">
        <v>1549</v>
      </c>
      <c r="AD58" s="37" t="s">
        <v>125</v>
      </c>
      <c r="AE58" s="44" t="str">
        <f t="shared" si="1"/>
        <v>TO:0000346 (Tiller number) = Normal (Between 75% and 125%)</v>
      </c>
      <c r="AG58" s="39"/>
    </row>
    <row r="59" spans="1:33" s="44" customFormat="1" x14ac:dyDescent="0.2">
      <c r="A59" s="37" t="s">
        <v>249</v>
      </c>
      <c r="B59" s="40" t="s">
        <v>819</v>
      </c>
      <c r="C59" s="37" t="s">
        <v>30</v>
      </c>
      <c r="D59" s="37" t="s">
        <v>249</v>
      </c>
      <c r="E59" s="37">
        <v>2</v>
      </c>
      <c r="F59" s="37">
        <v>5</v>
      </c>
      <c r="G59" s="37">
        <v>3</v>
      </c>
      <c r="H59" s="37">
        <v>3</v>
      </c>
      <c r="I59" s="37">
        <v>3</v>
      </c>
      <c r="J59" s="37">
        <v>4</v>
      </c>
      <c r="K59" s="37">
        <v>4</v>
      </c>
      <c r="L59" s="37">
        <v>4</v>
      </c>
      <c r="M59" s="37">
        <v>4</v>
      </c>
      <c r="N59" s="37">
        <v>4</v>
      </c>
      <c r="O59" s="37">
        <v>4</v>
      </c>
      <c r="P59" s="37">
        <v>4</v>
      </c>
      <c r="Q59" s="37"/>
      <c r="R59" s="37"/>
      <c r="S59" s="37"/>
      <c r="T59" s="37"/>
      <c r="U59" s="37"/>
      <c r="V59" s="37"/>
      <c r="W59" s="37"/>
      <c r="X59" s="37"/>
      <c r="Y59" s="17" t="s">
        <v>953</v>
      </c>
      <c r="Z59" s="37">
        <f t="shared" si="0"/>
        <v>3.6666666666666665</v>
      </c>
      <c r="AA59" s="38">
        <v>92.424618557488486</v>
      </c>
      <c r="AB59" s="37" t="s">
        <v>2</v>
      </c>
      <c r="AC59" s="37" t="s">
        <v>1549</v>
      </c>
      <c r="AD59" s="37" t="s">
        <v>249</v>
      </c>
      <c r="AE59" s="44" t="str">
        <f t="shared" si="1"/>
        <v>TO:0000346 (Tiller number) = Normal (Between 75% and 125%)</v>
      </c>
      <c r="AG59" s="39"/>
    </row>
    <row r="60" spans="1:33" s="44" customFormat="1" x14ac:dyDescent="0.2">
      <c r="A60" s="37" t="s">
        <v>250</v>
      </c>
      <c r="B60" s="40" t="s">
        <v>820</v>
      </c>
      <c r="C60" s="37" t="s">
        <v>30</v>
      </c>
      <c r="D60" s="37" t="s">
        <v>250</v>
      </c>
      <c r="E60" s="37">
        <v>6</v>
      </c>
      <c r="F60" s="37">
        <v>6</v>
      </c>
      <c r="G60" s="37">
        <v>7</v>
      </c>
      <c r="H60" s="37">
        <v>7</v>
      </c>
      <c r="I60" s="37">
        <v>5</v>
      </c>
      <c r="J60" s="37">
        <v>5</v>
      </c>
      <c r="K60" s="37">
        <v>5</v>
      </c>
      <c r="L60" s="37">
        <v>4</v>
      </c>
      <c r="M60" s="37">
        <v>4</v>
      </c>
      <c r="N60" s="37">
        <v>4</v>
      </c>
      <c r="O60" s="37">
        <v>4</v>
      </c>
      <c r="P60" s="37">
        <v>4</v>
      </c>
      <c r="Q60" s="37"/>
      <c r="R60" s="37"/>
      <c r="S60" s="37"/>
      <c r="T60" s="37"/>
      <c r="U60" s="37"/>
      <c r="V60" s="37"/>
      <c r="W60" s="37"/>
      <c r="X60" s="37"/>
      <c r="Y60" s="17" t="s">
        <v>953</v>
      </c>
      <c r="Z60" s="37">
        <f t="shared" si="0"/>
        <v>5.083333333333333</v>
      </c>
      <c r="AA60" s="38">
        <v>128.13413027288178</v>
      </c>
      <c r="AB60" s="37" t="s">
        <v>1</v>
      </c>
      <c r="AC60" s="37" t="s">
        <v>1548</v>
      </c>
      <c r="AD60" s="37" t="s">
        <v>250</v>
      </c>
      <c r="AE60" s="44" t="str">
        <f t="shared" si="1"/>
        <v>TO:0000346 (Tiller number) = High (Between 126% and 175%)</v>
      </c>
      <c r="AG60" s="39"/>
    </row>
    <row r="61" spans="1:33" s="44" customFormat="1" x14ac:dyDescent="0.2">
      <c r="A61" s="37" t="s">
        <v>251</v>
      </c>
      <c r="B61" s="59" t="s">
        <v>821</v>
      </c>
      <c r="C61" s="37" t="s">
        <v>30</v>
      </c>
      <c r="D61" s="37" t="s">
        <v>251</v>
      </c>
      <c r="E61" s="37">
        <v>2</v>
      </c>
      <c r="F61" s="37">
        <v>5</v>
      </c>
      <c r="G61" s="37">
        <v>4</v>
      </c>
      <c r="H61" s="37">
        <v>4</v>
      </c>
      <c r="I61" s="37">
        <v>7</v>
      </c>
      <c r="J61" s="37">
        <v>7</v>
      </c>
      <c r="K61" s="37">
        <v>3</v>
      </c>
      <c r="L61" s="37">
        <v>3</v>
      </c>
      <c r="M61" s="37">
        <v>3</v>
      </c>
      <c r="N61" s="37">
        <v>6</v>
      </c>
      <c r="O61" s="37">
        <v>6</v>
      </c>
      <c r="P61" s="37">
        <v>6</v>
      </c>
      <c r="Q61" s="37"/>
      <c r="R61" s="37"/>
      <c r="S61" s="37"/>
      <c r="T61" s="37"/>
      <c r="U61" s="37"/>
      <c r="V61" s="37"/>
      <c r="W61" s="37"/>
      <c r="X61" s="37"/>
      <c r="Y61" s="17" t="s">
        <v>953</v>
      </c>
      <c r="Z61" s="37">
        <f t="shared" si="0"/>
        <v>4.666666666666667</v>
      </c>
      <c r="AA61" s="38">
        <v>117.63133270953081</v>
      </c>
      <c r="AB61" s="37" t="s">
        <v>2</v>
      </c>
      <c r="AC61" s="37" t="s">
        <v>1549</v>
      </c>
      <c r="AD61" s="37" t="s">
        <v>251</v>
      </c>
      <c r="AE61" s="44" t="str">
        <f t="shared" si="1"/>
        <v>TO:0000346 (Tiller number) = Normal (Between 75% and 125%)</v>
      </c>
      <c r="AG61" s="39"/>
    </row>
    <row r="62" spans="1:33" s="44" customFormat="1" x14ac:dyDescent="0.2">
      <c r="A62" s="37" t="s">
        <v>252</v>
      </c>
      <c r="B62" s="59" t="s">
        <v>822</v>
      </c>
      <c r="C62" s="37" t="s">
        <v>30</v>
      </c>
      <c r="D62" s="37" t="s">
        <v>252</v>
      </c>
      <c r="E62" s="37">
        <v>4</v>
      </c>
      <c r="F62" s="37">
        <v>4</v>
      </c>
      <c r="G62" s="37">
        <v>2</v>
      </c>
      <c r="H62" s="37">
        <v>2</v>
      </c>
      <c r="I62" s="37">
        <v>2</v>
      </c>
      <c r="J62" s="37">
        <v>3</v>
      </c>
      <c r="K62" s="37">
        <v>3</v>
      </c>
      <c r="L62" s="37">
        <v>3</v>
      </c>
      <c r="M62" s="37">
        <v>3</v>
      </c>
      <c r="N62" s="37">
        <v>3</v>
      </c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17" t="s">
        <v>953</v>
      </c>
      <c r="Z62" s="37">
        <f t="shared" si="0"/>
        <v>2.9</v>
      </c>
      <c r="AA62" s="38">
        <v>73.099471040922722</v>
      </c>
      <c r="AB62" s="37" t="s">
        <v>3</v>
      </c>
      <c r="AC62" s="37" t="s">
        <v>1547</v>
      </c>
      <c r="AD62" s="37" t="s">
        <v>252</v>
      </c>
      <c r="AE62" s="44" t="str">
        <f t="shared" si="1"/>
        <v>TO:0000346 (Tiller number) = Low (Between 25% and 74%)</v>
      </c>
      <c r="AG62" s="39"/>
    </row>
    <row r="63" spans="1:33" s="44" customFormat="1" x14ac:dyDescent="0.2">
      <c r="A63" s="37" t="s">
        <v>253</v>
      </c>
      <c r="B63" s="59" t="s">
        <v>823</v>
      </c>
      <c r="C63" s="37" t="s">
        <v>30</v>
      </c>
      <c r="D63" s="37" t="s">
        <v>253</v>
      </c>
      <c r="E63" s="37">
        <v>5</v>
      </c>
      <c r="F63" s="37">
        <v>2</v>
      </c>
      <c r="G63" s="37">
        <v>2</v>
      </c>
      <c r="H63" s="37">
        <v>3</v>
      </c>
      <c r="I63" s="37">
        <v>3</v>
      </c>
      <c r="J63" s="37">
        <v>3</v>
      </c>
      <c r="K63" s="37">
        <v>3</v>
      </c>
      <c r="L63" s="37">
        <v>4</v>
      </c>
      <c r="M63" s="37">
        <v>4</v>
      </c>
      <c r="N63" s="37">
        <v>4</v>
      </c>
      <c r="O63" s="37">
        <v>4</v>
      </c>
      <c r="P63" s="37">
        <v>4</v>
      </c>
      <c r="Q63" s="37"/>
      <c r="R63" s="37"/>
      <c r="S63" s="37"/>
      <c r="T63" s="37"/>
      <c r="U63" s="37"/>
      <c r="V63" s="37"/>
      <c r="W63" s="37"/>
      <c r="X63" s="37"/>
      <c r="Y63" s="17" t="s">
        <v>953</v>
      </c>
      <c r="Z63" s="37">
        <f t="shared" si="0"/>
        <v>3.4166666666666665</v>
      </c>
      <c r="AA63" s="38">
        <v>86.122940019477909</v>
      </c>
      <c r="AB63" s="37" t="s">
        <v>2</v>
      </c>
      <c r="AC63" s="37" t="s">
        <v>1549</v>
      </c>
      <c r="AD63" s="37" t="s">
        <v>253</v>
      </c>
      <c r="AE63" s="44" t="str">
        <f t="shared" si="1"/>
        <v>TO:0000346 (Tiller number) = Normal (Between 75% and 125%)</v>
      </c>
      <c r="AG63" s="39"/>
    </row>
    <row r="64" spans="1:33" s="44" customFormat="1" x14ac:dyDescent="0.2">
      <c r="A64" s="37" t="s">
        <v>254</v>
      </c>
      <c r="B64" s="59" t="s">
        <v>824</v>
      </c>
      <c r="C64" s="37" t="s">
        <v>30</v>
      </c>
      <c r="D64" s="37" t="s">
        <v>254</v>
      </c>
      <c r="E64" s="37">
        <v>2</v>
      </c>
      <c r="F64" s="37">
        <v>3</v>
      </c>
      <c r="G64" s="37">
        <v>3</v>
      </c>
      <c r="H64" s="37">
        <v>3</v>
      </c>
      <c r="I64" s="37">
        <v>3</v>
      </c>
      <c r="J64" s="37">
        <v>4</v>
      </c>
      <c r="K64" s="37">
        <v>4</v>
      </c>
      <c r="L64" s="37">
        <v>4</v>
      </c>
      <c r="M64" s="37">
        <v>4</v>
      </c>
      <c r="N64" s="37">
        <v>4</v>
      </c>
      <c r="O64" s="37">
        <v>4</v>
      </c>
      <c r="P64" s="37">
        <v>4</v>
      </c>
      <c r="Q64" s="37"/>
      <c r="R64" s="37"/>
      <c r="S64" s="37"/>
      <c r="T64" s="37"/>
      <c r="U64" s="37"/>
      <c r="V64" s="37"/>
      <c r="W64" s="37"/>
      <c r="X64" s="37"/>
      <c r="Y64" s="17" t="s">
        <v>953</v>
      </c>
      <c r="Z64" s="37">
        <f t="shared" si="0"/>
        <v>3.5</v>
      </c>
      <c r="AA64" s="38">
        <v>88.223499532148111</v>
      </c>
      <c r="AB64" s="37" t="s">
        <v>2</v>
      </c>
      <c r="AC64" s="37" t="s">
        <v>1549</v>
      </c>
      <c r="AD64" s="37" t="s">
        <v>254</v>
      </c>
      <c r="AE64" s="44" t="str">
        <f t="shared" si="1"/>
        <v>TO:0000346 (Tiller number) = Normal (Between 75% and 125%)</v>
      </c>
      <c r="AG64" s="39"/>
    </row>
    <row r="65" spans="1:33" s="44" customFormat="1" x14ac:dyDescent="0.2">
      <c r="A65" s="37" t="s">
        <v>29</v>
      </c>
      <c r="B65" s="59" t="s">
        <v>825</v>
      </c>
      <c r="C65" s="37" t="s">
        <v>30</v>
      </c>
      <c r="D65" s="37" t="s">
        <v>29</v>
      </c>
      <c r="E65" s="37">
        <v>4</v>
      </c>
      <c r="F65" s="37">
        <v>4</v>
      </c>
      <c r="G65" s="37">
        <v>5</v>
      </c>
      <c r="H65" s="37">
        <v>5</v>
      </c>
      <c r="I65" s="37">
        <v>3</v>
      </c>
      <c r="J65" s="37">
        <v>3</v>
      </c>
      <c r="K65" s="37">
        <v>3</v>
      </c>
      <c r="L65" s="37">
        <v>3</v>
      </c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17" t="s">
        <v>953</v>
      </c>
      <c r="Z65" s="37">
        <f t="shared" si="0"/>
        <v>3.75</v>
      </c>
      <c r="AA65" s="38">
        <v>94.525178070158688</v>
      </c>
      <c r="AB65" s="37" t="s">
        <v>2</v>
      </c>
      <c r="AC65" s="37" t="s">
        <v>1549</v>
      </c>
      <c r="AD65" s="37" t="s">
        <v>29</v>
      </c>
      <c r="AE65" s="44" t="str">
        <f t="shared" si="1"/>
        <v>TO:0000346 (Tiller number) = Normal (Between 75% and 125%)</v>
      </c>
      <c r="AG65" s="39"/>
    </row>
    <row r="66" spans="1:33" s="44" customFormat="1" x14ac:dyDescent="0.2">
      <c r="A66" s="37" t="s">
        <v>255</v>
      </c>
      <c r="B66" s="59" t="s">
        <v>826</v>
      </c>
      <c r="C66" s="37" t="s">
        <v>30</v>
      </c>
      <c r="D66" s="37" t="s">
        <v>255</v>
      </c>
      <c r="E66" s="37">
        <v>2</v>
      </c>
      <c r="F66" s="37">
        <v>5</v>
      </c>
      <c r="G66" s="37">
        <v>5</v>
      </c>
      <c r="H66" s="37">
        <v>4</v>
      </c>
      <c r="I66" s="37">
        <v>4</v>
      </c>
      <c r="J66" s="37">
        <v>4</v>
      </c>
      <c r="K66" s="37">
        <v>3</v>
      </c>
      <c r="L66" s="37">
        <v>3</v>
      </c>
      <c r="M66" s="37">
        <v>3</v>
      </c>
      <c r="N66" s="37">
        <v>3</v>
      </c>
      <c r="O66" s="37">
        <v>3</v>
      </c>
      <c r="P66" s="37">
        <v>3</v>
      </c>
      <c r="Q66" s="37"/>
      <c r="R66" s="37"/>
      <c r="S66" s="37"/>
      <c r="T66" s="37"/>
      <c r="U66" s="37"/>
      <c r="V66" s="37"/>
      <c r="W66" s="37"/>
      <c r="X66" s="37"/>
      <c r="Y66" s="17" t="s">
        <v>953</v>
      </c>
      <c r="Z66" s="37">
        <f t="shared" ref="Z66:Z129" si="2">AVERAGE(E66:X66)</f>
        <v>3.5</v>
      </c>
      <c r="AA66" s="38">
        <v>88.223499532148111</v>
      </c>
      <c r="AB66" s="37" t="s">
        <v>2</v>
      </c>
      <c r="AC66" s="37" t="s">
        <v>1549</v>
      </c>
      <c r="AD66" s="37" t="s">
        <v>255</v>
      </c>
      <c r="AE66" s="44" t="str">
        <f t="shared" si="1"/>
        <v>TO:0000346 (Tiller number) = Normal (Between 75% and 125%)</v>
      </c>
      <c r="AG66" s="39"/>
    </row>
    <row r="67" spans="1:33" s="44" customFormat="1" x14ac:dyDescent="0.2">
      <c r="A67" s="37" t="s">
        <v>126</v>
      </c>
      <c r="B67" s="59" t="s">
        <v>827</v>
      </c>
      <c r="C67" s="37" t="s">
        <v>30</v>
      </c>
      <c r="D67" s="37" t="s">
        <v>126</v>
      </c>
      <c r="E67" s="37">
        <v>4</v>
      </c>
      <c r="F67" s="37">
        <v>8</v>
      </c>
      <c r="G67" s="37">
        <v>6</v>
      </c>
      <c r="H67" s="37">
        <v>6</v>
      </c>
      <c r="I67" s="37">
        <v>7</v>
      </c>
      <c r="J67" s="37">
        <v>7</v>
      </c>
      <c r="K67" s="37">
        <v>7</v>
      </c>
      <c r="L67" s="37">
        <v>3</v>
      </c>
      <c r="M67" s="37">
        <v>3</v>
      </c>
      <c r="N67" s="37">
        <v>3</v>
      </c>
      <c r="O67" s="37">
        <v>3</v>
      </c>
      <c r="P67" s="37">
        <v>3</v>
      </c>
      <c r="Q67" s="37"/>
      <c r="R67" s="37"/>
      <c r="S67" s="37"/>
      <c r="T67" s="37"/>
      <c r="U67" s="37"/>
      <c r="V67" s="37"/>
      <c r="W67" s="37"/>
      <c r="X67" s="37"/>
      <c r="Y67" s="17" t="s">
        <v>953</v>
      </c>
      <c r="Z67" s="37">
        <f t="shared" si="2"/>
        <v>5</v>
      </c>
      <c r="AA67" s="38">
        <v>126.03357076021157</v>
      </c>
      <c r="AB67" s="37" t="s">
        <v>1</v>
      </c>
      <c r="AC67" s="37" t="s">
        <v>1548</v>
      </c>
      <c r="AD67" s="37" t="s">
        <v>126</v>
      </c>
      <c r="AE67" s="44" t="str">
        <f t="shared" ref="AE67:AE130" si="3">CONCATENATE( "TO:0000346 (Tiller number) = ",AC67)</f>
        <v>TO:0000346 (Tiller number) = High (Between 126% and 175%)</v>
      </c>
      <c r="AG67" s="39"/>
    </row>
    <row r="68" spans="1:33" s="44" customFormat="1" x14ac:dyDescent="0.2">
      <c r="A68" s="37" t="s">
        <v>127</v>
      </c>
      <c r="B68" s="59" t="s">
        <v>828</v>
      </c>
      <c r="C68" s="37" t="s">
        <v>30</v>
      </c>
      <c r="D68" s="37" t="s">
        <v>127</v>
      </c>
      <c r="E68" s="37">
        <v>1</v>
      </c>
      <c r="F68" s="37">
        <v>6</v>
      </c>
      <c r="G68" s="37">
        <v>7</v>
      </c>
      <c r="H68" s="37">
        <v>8</v>
      </c>
      <c r="I68" s="37">
        <v>3</v>
      </c>
      <c r="J68" s="37">
        <v>3</v>
      </c>
      <c r="K68" s="37">
        <v>4</v>
      </c>
      <c r="L68" s="37">
        <v>4</v>
      </c>
      <c r="M68" s="37">
        <v>5</v>
      </c>
      <c r="N68" s="37">
        <v>5</v>
      </c>
      <c r="O68" s="37">
        <v>9</v>
      </c>
      <c r="P68" s="37">
        <v>9</v>
      </c>
      <c r="Q68" s="37"/>
      <c r="R68" s="37"/>
      <c r="S68" s="37"/>
      <c r="T68" s="37"/>
      <c r="U68" s="37"/>
      <c r="V68" s="37"/>
      <c r="W68" s="37"/>
      <c r="X68" s="37"/>
      <c r="Y68" s="17" t="s">
        <v>953</v>
      </c>
      <c r="Z68" s="37">
        <f t="shared" si="2"/>
        <v>5.333333333333333</v>
      </c>
      <c r="AA68" s="38">
        <v>134.43580881089233</v>
      </c>
      <c r="AB68" s="37" t="s">
        <v>1</v>
      </c>
      <c r="AC68" s="37" t="s">
        <v>1548</v>
      </c>
      <c r="AD68" s="37" t="s">
        <v>127</v>
      </c>
      <c r="AE68" s="44" t="str">
        <f t="shared" si="3"/>
        <v>TO:0000346 (Tiller number) = High (Between 126% and 175%)</v>
      </c>
      <c r="AG68" s="39"/>
    </row>
    <row r="69" spans="1:33" s="44" customFormat="1" x14ac:dyDescent="0.2">
      <c r="A69" s="37" t="s">
        <v>256</v>
      </c>
      <c r="B69" s="59" t="s">
        <v>829</v>
      </c>
      <c r="C69" s="37" t="s">
        <v>30</v>
      </c>
      <c r="D69" s="37" t="s">
        <v>256</v>
      </c>
      <c r="E69" s="37">
        <v>2</v>
      </c>
      <c r="F69" s="37">
        <v>2</v>
      </c>
      <c r="G69" s="37">
        <v>2</v>
      </c>
      <c r="H69" s="37">
        <v>4</v>
      </c>
      <c r="I69" s="37">
        <v>4</v>
      </c>
      <c r="J69" s="37">
        <v>4</v>
      </c>
      <c r="K69" s="37">
        <v>3</v>
      </c>
      <c r="L69" s="37">
        <v>3</v>
      </c>
      <c r="M69" s="37">
        <v>3</v>
      </c>
      <c r="N69" s="37">
        <v>3</v>
      </c>
      <c r="O69" s="37">
        <v>3</v>
      </c>
      <c r="P69" s="37">
        <v>3</v>
      </c>
      <c r="Q69" s="37"/>
      <c r="R69" s="37"/>
      <c r="S69" s="37"/>
      <c r="T69" s="37"/>
      <c r="U69" s="37"/>
      <c r="V69" s="37"/>
      <c r="W69" s="37"/>
      <c r="X69" s="37"/>
      <c r="Y69" s="17" t="s">
        <v>953</v>
      </c>
      <c r="Z69" s="37">
        <f t="shared" si="2"/>
        <v>3</v>
      </c>
      <c r="AA69" s="38">
        <v>75.620142456126942</v>
      </c>
      <c r="AB69" s="37" t="s">
        <v>2</v>
      </c>
      <c r="AC69" s="37" t="s">
        <v>1549</v>
      </c>
      <c r="AD69" s="37" t="s">
        <v>256</v>
      </c>
      <c r="AE69" s="44" t="str">
        <f t="shared" si="3"/>
        <v>TO:0000346 (Tiller number) = Normal (Between 75% and 125%)</v>
      </c>
      <c r="AG69" s="39"/>
    </row>
    <row r="70" spans="1:33" s="44" customFormat="1" x14ac:dyDescent="0.2">
      <c r="A70" s="37" t="s">
        <v>257</v>
      </c>
      <c r="B70" s="59" t="s">
        <v>830</v>
      </c>
      <c r="C70" s="37" t="s">
        <v>30</v>
      </c>
      <c r="D70" s="37" t="s">
        <v>257</v>
      </c>
      <c r="E70" s="37">
        <v>5</v>
      </c>
      <c r="F70" s="37">
        <v>4</v>
      </c>
      <c r="G70" s="37">
        <v>4</v>
      </c>
      <c r="H70" s="37">
        <v>4</v>
      </c>
      <c r="I70" s="37">
        <v>4</v>
      </c>
      <c r="J70" s="37">
        <v>3</v>
      </c>
      <c r="K70" s="37">
        <v>3</v>
      </c>
      <c r="L70" s="37">
        <v>3</v>
      </c>
      <c r="M70" s="37">
        <v>3</v>
      </c>
      <c r="N70" s="37">
        <v>3</v>
      </c>
      <c r="O70" s="37">
        <v>3</v>
      </c>
      <c r="P70" s="37">
        <v>3</v>
      </c>
      <c r="Q70" s="37"/>
      <c r="R70" s="37"/>
      <c r="S70" s="37"/>
      <c r="T70" s="37"/>
      <c r="U70" s="37"/>
      <c r="V70" s="37"/>
      <c r="W70" s="37"/>
      <c r="X70" s="37"/>
      <c r="Y70" s="17" t="s">
        <v>953</v>
      </c>
      <c r="Z70" s="37">
        <f t="shared" si="2"/>
        <v>3.5</v>
      </c>
      <c r="AA70" s="38">
        <v>88.223499532148111</v>
      </c>
      <c r="AB70" s="37" t="s">
        <v>2</v>
      </c>
      <c r="AC70" s="37" t="s">
        <v>1549</v>
      </c>
      <c r="AD70" s="37" t="s">
        <v>257</v>
      </c>
      <c r="AE70" s="44" t="str">
        <f t="shared" si="3"/>
        <v>TO:0000346 (Tiller number) = Normal (Between 75% and 125%)</v>
      </c>
      <c r="AG70" s="39"/>
    </row>
    <row r="71" spans="1:33" s="44" customFormat="1" x14ac:dyDescent="0.2">
      <c r="A71" s="37" t="s">
        <v>258</v>
      </c>
      <c r="B71" s="59" t="s">
        <v>831</v>
      </c>
      <c r="C71" s="37" t="s">
        <v>30</v>
      </c>
      <c r="D71" s="37" t="s">
        <v>258</v>
      </c>
      <c r="E71" s="37">
        <v>5</v>
      </c>
      <c r="F71" s="37">
        <v>3</v>
      </c>
      <c r="G71" s="37">
        <v>3</v>
      </c>
      <c r="H71" s="37">
        <v>1</v>
      </c>
      <c r="I71" s="37">
        <v>1</v>
      </c>
      <c r="J71" s="37">
        <v>1</v>
      </c>
      <c r="K71" s="37">
        <v>6</v>
      </c>
      <c r="L71" s="37">
        <v>6</v>
      </c>
      <c r="M71" s="37">
        <v>6</v>
      </c>
      <c r="N71" s="37">
        <v>4</v>
      </c>
      <c r="O71" s="37">
        <v>4</v>
      </c>
      <c r="P71" s="37">
        <v>4</v>
      </c>
      <c r="Q71" s="37"/>
      <c r="R71" s="37"/>
      <c r="S71" s="37"/>
      <c r="T71" s="37"/>
      <c r="U71" s="37"/>
      <c r="V71" s="37"/>
      <c r="W71" s="37"/>
      <c r="X71" s="37"/>
      <c r="Y71" s="17" t="s">
        <v>953</v>
      </c>
      <c r="Z71" s="37">
        <f t="shared" si="2"/>
        <v>3.6666666666666665</v>
      </c>
      <c r="AA71" s="38">
        <v>92.424618557488486</v>
      </c>
      <c r="AB71" s="37" t="s">
        <v>2</v>
      </c>
      <c r="AC71" s="37" t="s">
        <v>1549</v>
      </c>
      <c r="AD71" s="37" t="s">
        <v>258</v>
      </c>
      <c r="AE71" s="44" t="str">
        <f t="shared" si="3"/>
        <v>TO:0000346 (Tiller number) = Normal (Between 75% and 125%)</v>
      </c>
      <c r="AG71" s="39"/>
    </row>
    <row r="72" spans="1:33" s="44" customFormat="1" x14ac:dyDescent="0.2">
      <c r="A72" s="37" t="s">
        <v>259</v>
      </c>
      <c r="B72" s="59" t="s">
        <v>778</v>
      </c>
      <c r="C72" s="37" t="s">
        <v>30</v>
      </c>
      <c r="D72" s="37" t="s">
        <v>259</v>
      </c>
      <c r="E72" s="37">
        <v>5</v>
      </c>
      <c r="F72" s="37">
        <v>6</v>
      </c>
      <c r="G72" s="37">
        <v>2</v>
      </c>
      <c r="H72" s="37">
        <v>2</v>
      </c>
      <c r="I72" s="37">
        <v>4</v>
      </c>
      <c r="J72" s="37">
        <v>4</v>
      </c>
      <c r="K72" s="37">
        <v>3</v>
      </c>
      <c r="L72" s="37">
        <v>3</v>
      </c>
      <c r="M72" s="37">
        <v>3</v>
      </c>
      <c r="N72" s="37">
        <v>3</v>
      </c>
      <c r="O72" s="37">
        <v>3</v>
      </c>
      <c r="P72" s="37">
        <v>3</v>
      </c>
      <c r="Q72" s="37"/>
      <c r="R72" s="37"/>
      <c r="S72" s="37"/>
      <c r="T72" s="37"/>
      <c r="U72" s="37"/>
      <c r="V72" s="37"/>
      <c r="W72" s="37"/>
      <c r="X72" s="37"/>
      <c r="Y72" s="17" t="s">
        <v>953</v>
      </c>
      <c r="Z72" s="37">
        <f t="shared" si="2"/>
        <v>3.4166666666666665</v>
      </c>
      <c r="AA72" s="38">
        <v>86.122940019477909</v>
      </c>
      <c r="AB72" s="37" t="s">
        <v>2</v>
      </c>
      <c r="AC72" s="37" t="s">
        <v>1549</v>
      </c>
      <c r="AD72" s="37" t="s">
        <v>259</v>
      </c>
      <c r="AE72" s="44" t="str">
        <f t="shared" si="3"/>
        <v>TO:0000346 (Tiller number) = Normal (Between 75% and 125%)</v>
      </c>
      <c r="AG72" s="39"/>
    </row>
    <row r="73" spans="1:33" s="44" customFormat="1" x14ac:dyDescent="0.2">
      <c r="A73" s="37" t="s">
        <v>128</v>
      </c>
      <c r="B73" s="59" t="s">
        <v>832</v>
      </c>
      <c r="C73" s="37" t="s">
        <v>30</v>
      </c>
      <c r="D73" s="37" t="s">
        <v>128</v>
      </c>
      <c r="E73" s="37">
        <v>7</v>
      </c>
      <c r="F73" s="37">
        <v>5</v>
      </c>
      <c r="G73" s="37">
        <v>5</v>
      </c>
      <c r="H73" s="37">
        <v>3</v>
      </c>
      <c r="I73" s="37">
        <v>3</v>
      </c>
      <c r="J73" s="37">
        <v>3</v>
      </c>
      <c r="K73" s="37">
        <v>3</v>
      </c>
      <c r="L73" s="37">
        <v>4</v>
      </c>
      <c r="M73" s="37">
        <v>4</v>
      </c>
      <c r="N73" s="37">
        <v>4</v>
      </c>
      <c r="O73" s="37">
        <v>4</v>
      </c>
      <c r="P73" s="37">
        <v>4</v>
      </c>
      <c r="Q73" s="37"/>
      <c r="R73" s="37"/>
      <c r="S73" s="37"/>
      <c r="T73" s="37"/>
      <c r="U73" s="37"/>
      <c r="V73" s="37"/>
      <c r="W73" s="37"/>
      <c r="X73" s="37"/>
      <c r="Y73" s="17" t="s">
        <v>953</v>
      </c>
      <c r="Z73" s="37">
        <f t="shared" si="2"/>
        <v>4.083333333333333</v>
      </c>
      <c r="AA73" s="38">
        <v>102.92741612083945</v>
      </c>
      <c r="AB73" s="37" t="s">
        <v>2</v>
      </c>
      <c r="AC73" s="37" t="s">
        <v>1549</v>
      </c>
      <c r="AD73" s="37" t="s">
        <v>128</v>
      </c>
      <c r="AE73" s="44" t="str">
        <f t="shared" si="3"/>
        <v>TO:0000346 (Tiller number) = Normal (Between 75% and 125%)</v>
      </c>
      <c r="AG73" s="39"/>
    </row>
    <row r="74" spans="1:33" s="44" customFormat="1" x14ac:dyDescent="0.2">
      <c r="A74" s="37" t="s">
        <v>260</v>
      </c>
      <c r="B74" s="59" t="s">
        <v>833</v>
      </c>
      <c r="C74" s="37" t="s">
        <v>30</v>
      </c>
      <c r="D74" s="37" t="s">
        <v>260</v>
      </c>
      <c r="E74" s="37">
        <v>3</v>
      </c>
      <c r="F74" s="37">
        <v>4</v>
      </c>
      <c r="G74" s="37">
        <v>6</v>
      </c>
      <c r="H74" s="37">
        <v>6</v>
      </c>
      <c r="I74" s="37">
        <v>8</v>
      </c>
      <c r="J74" s="37">
        <v>8</v>
      </c>
      <c r="K74" s="37">
        <v>5</v>
      </c>
      <c r="L74" s="37">
        <v>5</v>
      </c>
      <c r="M74" s="37">
        <v>5</v>
      </c>
      <c r="N74" s="37">
        <v>7</v>
      </c>
      <c r="O74" s="37">
        <v>7</v>
      </c>
      <c r="P74" s="37">
        <v>7</v>
      </c>
      <c r="Q74" s="37"/>
      <c r="R74" s="37"/>
      <c r="S74" s="37"/>
      <c r="T74" s="37"/>
      <c r="U74" s="37"/>
      <c r="V74" s="37"/>
      <c r="W74" s="37"/>
      <c r="X74" s="37"/>
      <c r="Y74" s="17" t="s">
        <v>953</v>
      </c>
      <c r="Z74" s="37">
        <f t="shared" si="2"/>
        <v>5.916666666666667</v>
      </c>
      <c r="AA74" s="38">
        <v>149.13972539958371</v>
      </c>
      <c r="AB74" s="37" t="s">
        <v>1</v>
      </c>
      <c r="AC74" s="37" t="s">
        <v>1548</v>
      </c>
      <c r="AD74" s="37" t="s">
        <v>260</v>
      </c>
      <c r="AE74" s="44" t="str">
        <f t="shared" si="3"/>
        <v>TO:0000346 (Tiller number) = High (Between 126% and 175%)</v>
      </c>
      <c r="AG74" s="39"/>
    </row>
    <row r="75" spans="1:33" s="44" customFormat="1" x14ac:dyDescent="0.2">
      <c r="A75" s="37" t="s">
        <v>261</v>
      </c>
      <c r="B75" s="59" t="s">
        <v>834</v>
      </c>
      <c r="C75" s="37" t="s">
        <v>30</v>
      </c>
      <c r="D75" s="37" t="s">
        <v>261</v>
      </c>
      <c r="E75" s="37">
        <v>6</v>
      </c>
      <c r="F75" s="37">
        <v>7</v>
      </c>
      <c r="G75" s="37">
        <v>8</v>
      </c>
      <c r="H75" s="37">
        <v>10</v>
      </c>
      <c r="I75" s="37">
        <v>3</v>
      </c>
      <c r="J75" s="37">
        <v>3</v>
      </c>
      <c r="K75" s="37">
        <v>3</v>
      </c>
      <c r="L75" s="37">
        <v>3</v>
      </c>
      <c r="M75" s="37">
        <v>4</v>
      </c>
      <c r="N75" s="37">
        <v>4</v>
      </c>
      <c r="O75" s="37">
        <v>4</v>
      </c>
      <c r="P75" s="37">
        <v>4</v>
      </c>
      <c r="Q75" s="37"/>
      <c r="R75" s="37"/>
      <c r="S75" s="37"/>
      <c r="T75" s="37"/>
      <c r="U75" s="37"/>
      <c r="V75" s="37"/>
      <c r="W75" s="37"/>
      <c r="X75" s="37"/>
      <c r="Y75" s="17" t="s">
        <v>953</v>
      </c>
      <c r="Z75" s="37">
        <f t="shared" si="2"/>
        <v>4.916666666666667</v>
      </c>
      <c r="AA75" s="38">
        <v>123.93301124754139</v>
      </c>
      <c r="AB75" s="37" t="s">
        <v>2</v>
      </c>
      <c r="AC75" s="37" t="s">
        <v>1549</v>
      </c>
      <c r="AD75" s="37" t="s">
        <v>261</v>
      </c>
      <c r="AE75" s="44" t="str">
        <f t="shared" si="3"/>
        <v>TO:0000346 (Tiller number) = Normal (Between 75% and 125%)</v>
      </c>
      <c r="AG75" s="39"/>
    </row>
    <row r="76" spans="1:33" s="44" customFormat="1" x14ac:dyDescent="0.2">
      <c r="A76" s="37" t="s">
        <v>262</v>
      </c>
      <c r="B76" s="59" t="s">
        <v>835</v>
      </c>
      <c r="C76" s="37" t="s">
        <v>30</v>
      </c>
      <c r="D76" s="37" t="s">
        <v>262</v>
      </c>
      <c r="E76" s="37">
        <v>2</v>
      </c>
      <c r="F76" s="37">
        <v>5</v>
      </c>
      <c r="G76" s="37">
        <v>5</v>
      </c>
      <c r="H76" s="37">
        <v>4</v>
      </c>
      <c r="I76" s="37">
        <v>4</v>
      </c>
      <c r="J76" s="37">
        <v>4</v>
      </c>
      <c r="K76" s="37">
        <v>4</v>
      </c>
      <c r="L76" s="37">
        <v>3</v>
      </c>
      <c r="M76" s="37">
        <v>3</v>
      </c>
      <c r="N76" s="37">
        <v>3</v>
      </c>
      <c r="O76" s="37">
        <v>3</v>
      </c>
      <c r="P76" s="37">
        <v>3</v>
      </c>
      <c r="Q76" s="37"/>
      <c r="R76" s="37"/>
      <c r="S76" s="37"/>
      <c r="T76" s="37"/>
      <c r="U76" s="37"/>
      <c r="V76" s="37"/>
      <c r="W76" s="37"/>
      <c r="X76" s="37"/>
      <c r="Y76" s="17" t="s">
        <v>953</v>
      </c>
      <c r="Z76" s="37">
        <f t="shared" si="2"/>
        <v>3.5833333333333335</v>
      </c>
      <c r="AA76" s="38">
        <v>90.324059044818313</v>
      </c>
      <c r="AB76" s="37" t="s">
        <v>2</v>
      </c>
      <c r="AC76" s="37" t="s">
        <v>1549</v>
      </c>
      <c r="AD76" s="37" t="s">
        <v>262</v>
      </c>
      <c r="AE76" s="44" t="str">
        <f t="shared" si="3"/>
        <v>TO:0000346 (Tiller number) = Normal (Between 75% and 125%)</v>
      </c>
      <c r="AG76" s="39"/>
    </row>
    <row r="77" spans="1:33" s="44" customFormat="1" x14ac:dyDescent="0.2">
      <c r="A77" s="37" t="s">
        <v>63</v>
      </c>
      <c r="B77" s="59" t="s">
        <v>836</v>
      </c>
      <c r="C77" s="37" t="s">
        <v>30</v>
      </c>
      <c r="D77" s="37" t="s">
        <v>63</v>
      </c>
      <c r="E77" s="37">
        <v>2</v>
      </c>
      <c r="F77" s="37">
        <v>6</v>
      </c>
      <c r="G77" s="37">
        <v>3</v>
      </c>
      <c r="H77" s="37">
        <v>3</v>
      </c>
      <c r="I77" s="37">
        <v>5</v>
      </c>
      <c r="J77" s="37">
        <v>5</v>
      </c>
      <c r="K77" s="37">
        <v>4</v>
      </c>
      <c r="L77" s="37">
        <v>4</v>
      </c>
      <c r="M77" s="37">
        <v>4</v>
      </c>
      <c r="N77" s="37">
        <v>4</v>
      </c>
      <c r="O77" s="37">
        <v>4</v>
      </c>
      <c r="P77" s="37"/>
      <c r="Q77" s="37"/>
      <c r="R77" s="37"/>
      <c r="S77" s="37"/>
      <c r="T77" s="37"/>
      <c r="U77" s="37"/>
      <c r="V77" s="37"/>
      <c r="W77" s="37"/>
      <c r="X77" s="37"/>
      <c r="Y77" s="17" t="s">
        <v>953</v>
      </c>
      <c r="Z77" s="37">
        <f t="shared" si="2"/>
        <v>4</v>
      </c>
      <c r="AA77" s="38">
        <v>100.82685660816927</v>
      </c>
      <c r="AB77" s="37" t="s">
        <v>2</v>
      </c>
      <c r="AC77" s="37" t="s">
        <v>1549</v>
      </c>
      <c r="AD77" s="37" t="s">
        <v>63</v>
      </c>
      <c r="AE77" s="44" t="str">
        <f t="shared" si="3"/>
        <v>TO:0000346 (Tiller number) = Normal (Between 75% and 125%)</v>
      </c>
      <c r="AG77" s="39"/>
    </row>
    <row r="78" spans="1:33" s="44" customFormat="1" x14ac:dyDescent="0.2">
      <c r="A78" s="37" t="s">
        <v>99</v>
      </c>
      <c r="B78" s="59" t="s">
        <v>837</v>
      </c>
      <c r="C78" s="37" t="s">
        <v>30</v>
      </c>
      <c r="D78" s="37" t="s">
        <v>99</v>
      </c>
      <c r="E78" s="37">
        <v>2</v>
      </c>
      <c r="F78" s="37">
        <v>7</v>
      </c>
      <c r="G78" s="37">
        <v>4</v>
      </c>
      <c r="H78" s="37">
        <v>4</v>
      </c>
      <c r="I78" s="37">
        <v>5</v>
      </c>
      <c r="J78" s="37">
        <v>5</v>
      </c>
      <c r="K78" s="37">
        <v>5</v>
      </c>
      <c r="L78" s="37">
        <v>3</v>
      </c>
      <c r="M78" s="37">
        <v>3</v>
      </c>
      <c r="N78" s="37">
        <v>3</v>
      </c>
      <c r="O78" s="37">
        <v>3</v>
      </c>
      <c r="P78" s="37">
        <v>3</v>
      </c>
      <c r="Q78" s="37"/>
      <c r="R78" s="37"/>
      <c r="S78" s="37"/>
      <c r="T78" s="37"/>
      <c r="U78" s="37"/>
      <c r="V78" s="37"/>
      <c r="W78" s="37"/>
      <c r="X78" s="37"/>
      <c r="Y78" s="17" t="s">
        <v>953</v>
      </c>
      <c r="Z78" s="37">
        <f t="shared" si="2"/>
        <v>3.9166666666666665</v>
      </c>
      <c r="AA78" s="38">
        <v>98.726297095499064</v>
      </c>
      <c r="AB78" s="37" t="s">
        <v>2</v>
      </c>
      <c r="AC78" s="37" t="s">
        <v>1549</v>
      </c>
      <c r="AD78" s="37" t="s">
        <v>99</v>
      </c>
      <c r="AE78" s="44" t="str">
        <f t="shared" si="3"/>
        <v>TO:0000346 (Tiller number) = Normal (Between 75% and 125%)</v>
      </c>
      <c r="AG78" s="39"/>
    </row>
    <row r="79" spans="1:33" s="44" customFormat="1" x14ac:dyDescent="0.2">
      <c r="A79" s="37" t="s">
        <v>263</v>
      </c>
      <c r="B79" s="59" t="s">
        <v>838</v>
      </c>
      <c r="C79" s="37" t="s">
        <v>30</v>
      </c>
      <c r="D79" s="37" t="s">
        <v>263</v>
      </c>
      <c r="E79" s="37">
        <v>6</v>
      </c>
      <c r="F79" s="37">
        <v>3</v>
      </c>
      <c r="G79" s="37">
        <v>3</v>
      </c>
      <c r="H79" s="37">
        <v>3</v>
      </c>
      <c r="I79" s="37">
        <v>5</v>
      </c>
      <c r="J79" s="37">
        <v>5</v>
      </c>
      <c r="K79" s="37">
        <v>5</v>
      </c>
      <c r="L79" s="37">
        <v>4</v>
      </c>
      <c r="M79" s="37">
        <v>4</v>
      </c>
      <c r="N79" s="37">
        <v>4</v>
      </c>
      <c r="O79" s="37">
        <v>4</v>
      </c>
      <c r="P79" s="37">
        <v>4</v>
      </c>
      <c r="Q79" s="37"/>
      <c r="R79" s="37"/>
      <c r="S79" s="37"/>
      <c r="T79" s="37"/>
      <c r="U79" s="37"/>
      <c r="V79" s="37"/>
      <c r="W79" s="37"/>
      <c r="X79" s="37"/>
      <c r="Y79" s="17" t="s">
        <v>953</v>
      </c>
      <c r="Z79" s="37">
        <f t="shared" si="2"/>
        <v>4.166666666666667</v>
      </c>
      <c r="AA79" s="38">
        <v>105.02797563350966</v>
      </c>
      <c r="AB79" s="37" t="s">
        <v>2</v>
      </c>
      <c r="AC79" s="37" t="s">
        <v>1549</v>
      </c>
      <c r="AD79" s="37" t="s">
        <v>263</v>
      </c>
      <c r="AE79" s="44" t="str">
        <f t="shared" si="3"/>
        <v>TO:0000346 (Tiller number) = Normal (Between 75% and 125%)</v>
      </c>
      <c r="AG79" s="39"/>
    </row>
    <row r="80" spans="1:33" s="44" customFormat="1" x14ac:dyDescent="0.2">
      <c r="A80" s="37" t="s">
        <v>264</v>
      </c>
      <c r="B80" s="59" t="s">
        <v>839</v>
      </c>
      <c r="C80" s="37" t="s">
        <v>30</v>
      </c>
      <c r="D80" s="37" t="s">
        <v>264</v>
      </c>
      <c r="E80" s="37">
        <v>1</v>
      </c>
      <c r="F80" s="37">
        <v>2</v>
      </c>
      <c r="G80" s="37">
        <v>3</v>
      </c>
      <c r="H80" s="37">
        <v>5</v>
      </c>
      <c r="I80" s="37">
        <v>4</v>
      </c>
      <c r="J80" s="37">
        <v>4</v>
      </c>
      <c r="K80" s="37">
        <v>6</v>
      </c>
      <c r="L80" s="37">
        <v>6</v>
      </c>
      <c r="M80" s="37">
        <v>6</v>
      </c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17" t="s">
        <v>953</v>
      </c>
      <c r="Z80" s="37">
        <f t="shared" si="2"/>
        <v>4.1111111111111107</v>
      </c>
      <c r="AA80" s="38">
        <v>103.62760262506285</v>
      </c>
      <c r="AB80" s="37" t="s">
        <v>2</v>
      </c>
      <c r="AC80" s="37" t="s">
        <v>1549</v>
      </c>
      <c r="AD80" s="37" t="s">
        <v>264</v>
      </c>
      <c r="AE80" s="44" t="str">
        <f t="shared" si="3"/>
        <v>TO:0000346 (Tiller number) = Normal (Between 75% and 125%)</v>
      </c>
      <c r="AG80" s="39"/>
    </row>
    <row r="81" spans="1:33" s="44" customFormat="1" x14ac:dyDescent="0.2">
      <c r="A81" s="37" t="s">
        <v>265</v>
      </c>
      <c r="B81" s="59" t="s">
        <v>840</v>
      </c>
      <c r="C81" s="37" t="s">
        <v>30</v>
      </c>
      <c r="D81" s="37" t="s">
        <v>265</v>
      </c>
      <c r="E81" s="37">
        <v>4</v>
      </c>
      <c r="F81" s="37">
        <v>7</v>
      </c>
      <c r="G81" s="37">
        <v>8</v>
      </c>
      <c r="H81" s="37">
        <v>9</v>
      </c>
      <c r="I81" s="37">
        <v>5</v>
      </c>
      <c r="J81" s="37">
        <v>5</v>
      </c>
      <c r="K81" s="37">
        <v>5</v>
      </c>
      <c r="L81" s="37">
        <v>5</v>
      </c>
      <c r="M81" s="37">
        <v>6</v>
      </c>
      <c r="N81" s="37">
        <v>6</v>
      </c>
      <c r="O81" s="37">
        <v>6</v>
      </c>
      <c r="P81" s="37">
        <v>6</v>
      </c>
      <c r="Q81" s="37"/>
      <c r="R81" s="37"/>
      <c r="S81" s="37"/>
      <c r="T81" s="37"/>
      <c r="U81" s="37"/>
      <c r="V81" s="37"/>
      <c r="W81" s="37"/>
      <c r="X81" s="37"/>
      <c r="Y81" s="17" t="s">
        <v>953</v>
      </c>
      <c r="Z81" s="37">
        <f t="shared" si="2"/>
        <v>6</v>
      </c>
      <c r="AA81" s="38">
        <v>151.24028491225388</v>
      </c>
      <c r="AB81" s="37" t="s">
        <v>1</v>
      </c>
      <c r="AC81" s="37" t="s">
        <v>1548</v>
      </c>
      <c r="AD81" s="37" t="s">
        <v>265</v>
      </c>
      <c r="AE81" s="44" t="str">
        <f t="shared" si="3"/>
        <v>TO:0000346 (Tiller number) = High (Between 126% and 175%)</v>
      </c>
      <c r="AG81" s="39"/>
    </row>
    <row r="82" spans="1:33" s="44" customFormat="1" x14ac:dyDescent="0.2">
      <c r="A82" s="37" t="s">
        <v>54</v>
      </c>
      <c r="B82" s="42" t="s">
        <v>841</v>
      </c>
      <c r="C82" s="37" t="s">
        <v>19</v>
      </c>
      <c r="D82" s="37" t="s">
        <v>54</v>
      </c>
      <c r="E82" s="37">
        <v>2</v>
      </c>
      <c r="F82" s="37">
        <v>5</v>
      </c>
      <c r="G82" s="37">
        <v>6</v>
      </c>
      <c r="H82" s="37">
        <v>7</v>
      </c>
      <c r="I82" s="37">
        <v>8</v>
      </c>
      <c r="J82" s="37">
        <v>8</v>
      </c>
      <c r="K82" s="37">
        <v>4</v>
      </c>
      <c r="L82" s="37">
        <v>4</v>
      </c>
      <c r="M82" s="37">
        <v>4</v>
      </c>
      <c r="N82" s="37">
        <v>9</v>
      </c>
      <c r="O82" s="37">
        <v>9</v>
      </c>
      <c r="P82" s="37">
        <v>9</v>
      </c>
      <c r="Q82" s="37"/>
      <c r="R82" s="37"/>
      <c r="S82" s="37"/>
      <c r="T82" s="37"/>
      <c r="U82" s="37"/>
      <c r="V82" s="37"/>
      <c r="W82" s="37"/>
      <c r="X82" s="37"/>
      <c r="Y82" s="17" t="s">
        <v>953</v>
      </c>
      <c r="Z82" s="37">
        <f t="shared" si="2"/>
        <v>6.25</v>
      </c>
      <c r="AA82" s="38">
        <v>129.35479396706128</v>
      </c>
      <c r="AB82" s="37" t="s">
        <v>1</v>
      </c>
      <c r="AC82" s="37" t="s">
        <v>1548</v>
      </c>
      <c r="AD82" s="37" t="s">
        <v>54</v>
      </c>
      <c r="AE82" s="44" t="str">
        <f t="shared" si="3"/>
        <v>TO:0000346 (Tiller number) = High (Between 126% and 175%)</v>
      </c>
      <c r="AG82" s="39"/>
    </row>
    <row r="83" spans="1:33" s="44" customFormat="1" x14ac:dyDescent="0.2">
      <c r="A83" s="37" t="s">
        <v>129</v>
      </c>
      <c r="B83" s="42" t="s">
        <v>842</v>
      </c>
      <c r="C83" s="37" t="s">
        <v>19</v>
      </c>
      <c r="D83" s="37" t="s">
        <v>129</v>
      </c>
      <c r="E83" s="37">
        <v>4</v>
      </c>
      <c r="F83" s="37">
        <v>6</v>
      </c>
      <c r="G83" s="37">
        <v>9</v>
      </c>
      <c r="H83" s="37">
        <v>8</v>
      </c>
      <c r="I83" s="37">
        <v>8</v>
      </c>
      <c r="J83" s="37">
        <v>8</v>
      </c>
      <c r="K83" s="37">
        <v>8</v>
      </c>
      <c r="L83" s="37">
        <v>5</v>
      </c>
      <c r="M83" s="37">
        <v>5</v>
      </c>
      <c r="N83" s="37">
        <v>5</v>
      </c>
      <c r="O83" s="37">
        <v>5</v>
      </c>
      <c r="P83" s="37">
        <v>5</v>
      </c>
      <c r="Q83" s="37"/>
      <c r="R83" s="37"/>
      <c r="S83" s="37"/>
      <c r="T83" s="37"/>
      <c r="U83" s="37"/>
      <c r="V83" s="37"/>
      <c r="W83" s="37"/>
      <c r="X83" s="37"/>
      <c r="Y83" s="17" t="s">
        <v>953</v>
      </c>
      <c r="Z83" s="37">
        <f t="shared" si="2"/>
        <v>6.333333333333333</v>
      </c>
      <c r="AA83" s="38">
        <v>131.07952455328876</v>
      </c>
      <c r="AB83" s="37" t="s">
        <v>1</v>
      </c>
      <c r="AC83" s="37" t="s">
        <v>1548</v>
      </c>
      <c r="AD83" s="37" t="s">
        <v>129</v>
      </c>
      <c r="AE83" s="44" t="str">
        <f t="shared" si="3"/>
        <v>TO:0000346 (Tiller number) = High (Between 126% and 175%)</v>
      </c>
      <c r="AG83" s="39"/>
    </row>
    <row r="84" spans="1:33" s="44" customFormat="1" x14ac:dyDescent="0.2">
      <c r="A84" s="37" t="s">
        <v>100</v>
      </c>
      <c r="B84" s="42" t="s">
        <v>843</v>
      </c>
      <c r="C84" s="37" t="s">
        <v>19</v>
      </c>
      <c r="D84" s="37" t="s">
        <v>100</v>
      </c>
      <c r="E84" s="37">
        <v>1</v>
      </c>
      <c r="F84" s="37">
        <v>5</v>
      </c>
      <c r="G84" s="37">
        <v>6</v>
      </c>
      <c r="H84" s="37">
        <v>8</v>
      </c>
      <c r="I84" s="37">
        <v>3</v>
      </c>
      <c r="J84" s="37">
        <v>3</v>
      </c>
      <c r="K84" s="37">
        <v>2</v>
      </c>
      <c r="L84" s="37">
        <v>2</v>
      </c>
      <c r="M84" s="37">
        <v>2</v>
      </c>
      <c r="N84" s="37">
        <v>4</v>
      </c>
      <c r="O84" s="37">
        <v>4</v>
      </c>
      <c r="P84" s="37">
        <v>4</v>
      </c>
      <c r="Q84" s="37"/>
      <c r="R84" s="37"/>
      <c r="S84" s="37"/>
      <c r="T84" s="37"/>
      <c r="U84" s="37"/>
      <c r="V84" s="37"/>
      <c r="W84" s="37"/>
      <c r="X84" s="37"/>
      <c r="Y84" s="17" t="s">
        <v>953</v>
      </c>
      <c r="Z84" s="37">
        <f t="shared" si="2"/>
        <v>3.6666666666666665</v>
      </c>
      <c r="AA84" s="38">
        <v>75.888145794009276</v>
      </c>
      <c r="AB84" s="37" t="s">
        <v>2</v>
      </c>
      <c r="AC84" s="37" t="s">
        <v>1549</v>
      </c>
      <c r="AD84" s="37" t="s">
        <v>100</v>
      </c>
      <c r="AE84" s="44" t="str">
        <f t="shared" si="3"/>
        <v>TO:0000346 (Tiller number) = Normal (Between 75% and 125%)</v>
      </c>
      <c r="AG84" s="39"/>
    </row>
    <row r="85" spans="1:33" s="44" customFormat="1" x14ac:dyDescent="0.2">
      <c r="A85" s="37" t="s">
        <v>266</v>
      </c>
      <c r="B85" s="42" t="s">
        <v>844</v>
      </c>
      <c r="C85" s="37" t="s">
        <v>19</v>
      </c>
      <c r="D85" s="37" t="s">
        <v>266</v>
      </c>
      <c r="E85" s="37">
        <v>5</v>
      </c>
      <c r="F85" s="37">
        <v>6</v>
      </c>
      <c r="G85" s="37">
        <v>7</v>
      </c>
      <c r="H85" s="37">
        <v>3</v>
      </c>
      <c r="I85" s="37">
        <v>3</v>
      </c>
      <c r="J85" s="37">
        <v>3</v>
      </c>
      <c r="K85" s="37">
        <v>3</v>
      </c>
      <c r="L85" s="37">
        <v>4</v>
      </c>
      <c r="M85" s="37">
        <v>4</v>
      </c>
      <c r="N85" s="37">
        <v>4</v>
      </c>
      <c r="O85" s="37">
        <v>4</v>
      </c>
      <c r="P85" s="37">
        <v>4</v>
      </c>
      <c r="Q85" s="37"/>
      <c r="R85" s="37"/>
      <c r="S85" s="37"/>
      <c r="T85" s="37"/>
      <c r="U85" s="37"/>
      <c r="V85" s="37"/>
      <c r="W85" s="37"/>
      <c r="X85" s="37"/>
      <c r="Y85" s="17" t="s">
        <v>953</v>
      </c>
      <c r="Z85" s="37">
        <f t="shared" si="2"/>
        <v>4.166666666666667</v>
      </c>
      <c r="AA85" s="38">
        <v>86.236529311374198</v>
      </c>
      <c r="AB85" s="37" t="s">
        <v>2</v>
      </c>
      <c r="AC85" s="37" t="s">
        <v>1549</v>
      </c>
      <c r="AD85" s="37" t="s">
        <v>266</v>
      </c>
      <c r="AE85" s="44" t="str">
        <f t="shared" si="3"/>
        <v>TO:0000346 (Tiller number) = Normal (Between 75% and 125%)</v>
      </c>
      <c r="AG85" s="39"/>
    </row>
    <row r="86" spans="1:33" s="44" customFormat="1" x14ac:dyDescent="0.2">
      <c r="A86" s="37" t="s">
        <v>267</v>
      </c>
      <c r="B86" s="42" t="s">
        <v>845</v>
      </c>
      <c r="C86" s="37" t="s">
        <v>19</v>
      </c>
      <c r="D86" s="37" t="s">
        <v>267</v>
      </c>
      <c r="E86" s="37">
        <v>2</v>
      </c>
      <c r="F86" s="37">
        <v>3</v>
      </c>
      <c r="G86" s="37">
        <v>4</v>
      </c>
      <c r="H86" s="37">
        <v>4</v>
      </c>
      <c r="I86" s="37">
        <v>4</v>
      </c>
      <c r="J86" s="37">
        <v>5</v>
      </c>
      <c r="K86" s="37">
        <v>5</v>
      </c>
      <c r="L86" s="37">
        <v>5</v>
      </c>
      <c r="M86" s="37">
        <v>6</v>
      </c>
      <c r="N86" s="37">
        <v>6</v>
      </c>
      <c r="O86" s="37">
        <v>6</v>
      </c>
      <c r="P86" s="37">
        <v>6</v>
      </c>
      <c r="Q86" s="37"/>
      <c r="R86" s="37"/>
      <c r="S86" s="37"/>
      <c r="T86" s="37"/>
      <c r="U86" s="37"/>
      <c r="V86" s="37"/>
      <c r="W86" s="37"/>
      <c r="X86" s="37"/>
      <c r="Y86" s="17" t="s">
        <v>953</v>
      </c>
      <c r="Z86" s="37">
        <f t="shared" si="2"/>
        <v>4.666666666666667</v>
      </c>
      <c r="AA86" s="38">
        <v>96.584912828739093</v>
      </c>
      <c r="AB86" s="37" t="s">
        <v>2</v>
      </c>
      <c r="AC86" s="37" t="s">
        <v>1549</v>
      </c>
      <c r="AD86" s="37" t="s">
        <v>267</v>
      </c>
      <c r="AE86" s="44" t="str">
        <f t="shared" si="3"/>
        <v>TO:0000346 (Tiller number) = Normal (Between 75% and 125%)</v>
      </c>
      <c r="AG86" s="39"/>
    </row>
    <row r="87" spans="1:33" s="44" customFormat="1" x14ac:dyDescent="0.2">
      <c r="A87" s="37" t="s">
        <v>40</v>
      </c>
      <c r="B87" s="42" t="s">
        <v>846</v>
      </c>
      <c r="C87" s="37" t="s">
        <v>19</v>
      </c>
      <c r="D87" s="37" t="s">
        <v>40</v>
      </c>
      <c r="E87" s="37">
        <v>7</v>
      </c>
      <c r="F87" s="37">
        <v>8</v>
      </c>
      <c r="G87" s="37">
        <v>10</v>
      </c>
      <c r="H87" s="37">
        <v>3</v>
      </c>
      <c r="I87" s="37">
        <v>3</v>
      </c>
      <c r="J87" s="37">
        <v>6</v>
      </c>
      <c r="K87" s="37">
        <v>6</v>
      </c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17" t="s">
        <v>953</v>
      </c>
      <c r="Z87" s="37">
        <f t="shared" si="2"/>
        <v>6.1428571428571432</v>
      </c>
      <c r="AA87" s="38">
        <v>127.13728321334024</v>
      </c>
      <c r="AB87" s="37" t="s">
        <v>1</v>
      </c>
      <c r="AC87" s="37" t="s">
        <v>1548</v>
      </c>
      <c r="AD87" s="37" t="s">
        <v>40</v>
      </c>
      <c r="AE87" s="44" t="str">
        <f t="shared" si="3"/>
        <v>TO:0000346 (Tiller number) = High (Between 126% and 175%)</v>
      </c>
      <c r="AG87" s="39"/>
    </row>
    <row r="88" spans="1:33" s="44" customFormat="1" x14ac:dyDescent="0.2">
      <c r="A88" s="37" t="s">
        <v>268</v>
      </c>
      <c r="B88" s="42" t="s">
        <v>847</v>
      </c>
      <c r="C88" s="37" t="s">
        <v>19</v>
      </c>
      <c r="D88" s="37" t="s">
        <v>268</v>
      </c>
      <c r="E88" s="37">
        <v>5</v>
      </c>
      <c r="F88" s="37">
        <v>6</v>
      </c>
      <c r="G88" s="37">
        <v>9</v>
      </c>
      <c r="H88" s="37">
        <v>10</v>
      </c>
      <c r="I88" s="37">
        <v>3</v>
      </c>
      <c r="J88" s="37">
        <v>3</v>
      </c>
      <c r="K88" s="37">
        <v>7</v>
      </c>
      <c r="L88" s="37">
        <v>7</v>
      </c>
      <c r="M88" s="37">
        <v>4</v>
      </c>
      <c r="N88" s="37">
        <v>4</v>
      </c>
      <c r="O88" s="37">
        <v>4</v>
      </c>
      <c r="P88" s="37">
        <v>4</v>
      </c>
      <c r="Q88" s="37"/>
      <c r="R88" s="37"/>
      <c r="S88" s="37"/>
      <c r="T88" s="37"/>
      <c r="U88" s="37"/>
      <c r="V88" s="37"/>
      <c r="W88" s="37"/>
      <c r="X88" s="37"/>
      <c r="Y88" s="17" t="s">
        <v>953</v>
      </c>
      <c r="Z88" s="37">
        <f t="shared" si="2"/>
        <v>5.5</v>
      </c>
      <c r="AA88" s="38">
        <v>113.83221869101394</v>
      </c>
      <c r="AB88" s="37" t="s">
        <v>2</v>
      </c>
      <c r="AC88" s="37" t="s">
        <v>1549</v>
      </c>
      <c r="AD88" s="37" t="s">
        <v>268</v>
      </c>
      <c r="AE88" s="44" t="str">
        <f t="shared" si="3"/>
        <v>TO:0000346 (Tiller number) = Normal (Between 75% and 125%)</v>
      </c>
      <c r="AG88" s="39"/>
    </row>
    <row r="89" spans="1:33" s="44" customFormat="1" x14ac:dyDescent="0.2">
      <c r="A89" s="37" t="s">
        <v>269</v>
      </c>
      <c r="B89" s="42" t="s">
        <v>848</v>
      </c>
      <c r="C89" s="37" t="s">
        <v>19</v>
      </c>
      <c r="D89" s="37" t="s">
        <v>269</v>
      </c>
      <c r="E89" s="37">
        <v>3</v>
      </c>
      <c r="F89" s="37">
        <v>4</v>
      </c>
      <c r="G89" s="37">
        <v>5</v>
      </c>
      <c r="H89" s="37">
        <v>8</v>
      </c>
      <c r="I89" s="37">
        <v>6</v>
      </c>
      <c r="J89" s="37">
        <v>6</v>
      </c>
      <c r="K89" s="37">
        <v>6</v>
      </c>
      <c r="L89" s="37">
        <v>9</v>
      </c>
      <c r="M89" s="37">
        <v>9</v>
      </c>
      <c r="N89" s="37">
        <v>9</v>
      </c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17" t="s">
        <v>953</v>
      </c>
      <c r="Z89" s="37">
        <f t="shared" si="2"/>
        <v>6.5</v>
      </c>
      <c r="AA89" s="38">
        <v>134.52898572574375</v>
      </c>
      <c r="AB89" s="37" t="s">
        <v>1</v>
      </c>
      <c r="AC89" s="37" t="s">
        <v>1548</v>
      </c>
      <c r="AD89" s="37" t="s">
        <v>269</v>
      </c>
      <c r="AE89" s="44" t="str">
        <f t="shared" si="3"/>
        <v>TO:0000346 (Tiller number) = High (Between 126% and 175%)</v>
      </c>
      <c r="AG89" s="39"/>
    </row>
    <row r="90" spans="1:33" s="44" customFormat="1" x14ac:dyDescent="0.2">
      <c r="A90" s="37" t="s">
        <v>130</v>
      </c>
      <c r="B90" s="42" t="s">
        <v>849</v>
      </c>
      <c r="C90" s="37" t="s">
        <v>19</v>
      </c>
      <c r="D90" s="37" t="s">
        <v>130</v>
      </c>
      <c r="E90" s="37">
        <v>4</v>
      </c>
      <c r="F90" s="37">
        <v>9</v>
      </c>
      <c r="G90" s="37">
        <v>6</v>
      </c>
      <c r="H90" s="37">
        <v>6</v>
      </c>
      <c r="I90" s="37">
        <v>1</v>
      </c>
      <c r="J90" s="37">
        <v>1</v>
      </c>
      <c r="K90" s="37">
        <v>1</v>
      </c>
      <c r="L90" s="37">
        <v>3</v>
      </c>
      <c r="M90" s="37">
        <v>3</v>
      </c>
      <c r="N90" s="37">
        <v>3</v>
      </c>
      <c r="O90" s="37">
        <v>7</v>
      </c>
      <c r="P90" s="37">
        <v>7</v>
      </c>
      <c r="Q90" s="37">
        <v>7</v>
      </c>
      <c r="R90" s="37"/>
      <c r="S90" s="37"/>
      <c r="T90" s="37"/>
      <c r="U90" s="37"/>
      <c r="V90" s="37"/>
      <c r="W90" s="37"/>
      <c r="X90" s="37"/>
      <c r="Y90" s="17" t="s">
        <v>953</v>
      </c>
      <c r="Z90" s="37">
        <f t="shared" si="2"/>
        <v>4.4615384615384617</v>
      </c>
      <c r="AA90" s="38">
        <v>92.339422154948366</v>
      </c>
      <c r="AB90" s="37" t="s">
        <v>2</v>
      </c>
      <c r="AC90" s="37" t="s">
        <v>1549</v>
      </c>
      <c r="AD90" s="37" t="s">
        <v>130</v>
      </c>
      <c r="AE90" s="44" t="str">
        <f t="shared" si="3"/>
        <v>TO:0000346 (Tiller number) = Normal (Between 75% and 125%)</v>
      </c>
      <c r="AG90" s="39"/>
    </row>
    <row r="91" spans="1:33" s="44" customFormat="1" x14ac:dyDescent="0.2">
      <c r="A91" s="37" t="s">
        <v>131</v>
      </c>
      <c r="B91" s="42" t="s">
        <v>850</v>
      </c>
      <c r="C91" s="37" t="s">
        <v>19</v>
      </c>
      <c r="D91" s="37" t="s">
        <v>131</v>
      </c>
      <c r="E91" s="37">
        <v>5</v>
      </c>
      <c r="F91" s="37">
        <v>6</v>
      </c>
      <c r="G91" s="37">
        <v>2</v>
      </c>
      <c r="H91" s="37">
        <v>2</v>
      </c>
      <c r="I91" s="37">
        <v>3</v>
      </c>
      <c r="J91" s="37">
        <v>3</v>
      </c>
      <c r="K91" s="37">
        <v>4</v>
      </c>
      <c r="L91" s="37">
        <v>4</v>
      </c>
      <c r="M91" s="37">
        <v>4</v>
      </c>
      <c r="N91" s="37">
        <v>4</v>
      </c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17" t="s">
        <v>953</v>
      </c>
      <c r="Z91" s="37">
        <f t="shared" si="2"/>
        <v>3.7</v>
      </c>
      <c r="AA91" s="38">
        <v>76.578038028500288</v>
      </c>
      <c r="AB91" s="37" t="s">
        <v>2</v>
      </c>
      <c r="AC91" s="37" t="s">
        <v>1549</v>
      </c>
      <c r="AD91" s="37" t="s">
        <v>131</v>
      </c>
      <c r="AE91" s="44" t="str">
        <f t="shared" si="3"/>
        <v>TO:0000346 (Tiller number) = Normal (Between 75% and 125%)</v>
      </c>
      <c r="AG91" s="39"/>
    </row>
    <row r="92" spans="1:33" s="44" customFormat="1" x14ac:dyDescent="0.2">
      <c r="A92" s="37" t="s">
        <v>270</v>
      </c>
      <c r="B92" s="42" t="s">
        <v>851</v>
      </c>
      <c r="C92" s="37" t="s">
        <v>19</v>
      </c>
      <c r="D92" s="37" t="s">
        <v>270</v>
      </c>
      <c r="E92" s="37">
        <v>5</v>
      </c>
      <c r="F92" s="37">
        <v>4</v>
      </c>
      <c r="G92" s="37">
        <v>4</v>
      </c>
      <c r="H92" s="37">
        <v>2</v>
      </c>
      <c r="I92" s="37">
        <v>2</v>
      </c>
      <c r="J92" s="37">
        <v>2</v>
      </c>
      <c r="K92" s="37">
        <v>2</v>
      </c>
      <c r="L92" s="37">
        <v>3</v>
      </c>
      <c r="M92" s="37">
        <v>3</v>
      </c>
      <c r="N92" s="37">
        <v>3</v>
      </c>
      <c r="O92" s="37">
        <v>3</v>
      </c>
      <c r="P92" s="37">
        <v>3</v>
      </c>
      <c r="Q92" s="37">
        <v>3</v>
      </c>
      <c r="R92" s="37"/>
      <c r="S92" s="37"/>
      <c r="T92" s="37"/>
      <c r="U92" s="37"/>
      <c r="V92" s="37"/>
      <c r="W92" s="37"/>
      <c r="X92" s="37"/>
      <c r="Y92" s="17" t="s">
        <v>953</v>
      </c>
      <c r="Z92" s="37">
        <f t="shared" si="2"/>
        <v>3</v>
      </c>
      <c r="AA92" s="38">
        <v>62.090301104189415</v>
      </c>
      <c r="AB92" s="37" t="s">
        <v>3</v>
      </c>
      <c r="AC92" s="37" t="s">
        <v>1547</v>
      </c>
      <c r="AD92" s="37" t="s">
        <v>270</v>
      </c>
      <c r="AE92" s="44" t="str">
        <f t="shared" si="3"/>
        <v>TO:0000346 (Tiller number) = Low (Between 25% and 74%)</v>
      </c>
      <c r="AG92" s="39"/>
    </row>
    <row r="93" spans="1:33" s="44" customFormat="1" x14ac:dyDescent="0.2">
      <c r="A93" s="37" t="s">
        <v>271</v>
      </c>
      <c r="B93" s="42" t="s">
        <v>852</v>
      </c>
      <c r="C93" s="37" t="s">
        <v>19</v>
      </c>
      <c r="D93" s="37" t="s">
        <v>271</v>
      </c>
      <c r="E93" s="37">
        <v>2</v>
      </c>
      <c r="F93" s="37">
        <v>9</v>
      </c>
      <c r="G93" s="37">
        <v>3</v>
      </c>
      <c r="H93" s="37">
        <v>3</v>
      </c>
      <c r="I93" s="37">
        <v>4</v>
      </c>
      <c r="J93" s="37">
        <v>4</v>
      </c>
      <c r="K93" s="37">
        <v>4</v>
      </c>
      <c r="L93" s="37">
        <v>5</v>
      </c>
      <c r="M93" s="37">
        <v>5</v>
      </c>
      <c r="N93" s="37">
        <v>5</v>
      </c>
      <c r="O93" s="37">
        <v>6</v>
      </c>
      <c r="P93" s="37">
        <v>6</v>
      </c>
      <c r="Q93" s="37">
        <v>6</v>
      </c>
      <c r="R93" s="37">
        <v>6</v>
      </c>
      <c r="S93" s="37"/>
      <c r="T93" s="37"/>
      <c r="U93" s="37"/>
      <c r="V93" s="37"/>
      <c r="W93" s="37"/>
      <c r="X93" s="37"/>
      <c r="Y93" s="17" t="s">
        <v>953</v>
      </c>
      <c r="Z93" s="37">
        <f t="shared" si="2"/>
        <v>4.8571428571428568</v>
      </c>
      <c r="AA93" s="38">
        <v>100.52715416868762</v>
      </c>
      <c r="AB93" s="37" t="s">
        <v>2</v>
      </c>
      <c r="AC93" s="37" t="s">
        <v>1549</v>
      </c>
      <c r="AD93" s="37" t="s">
        <v>271</v>
      </c>
      <c r="AE93" s="44" t="str">
        <f t="shared" si="3"/>
        <v>TO:0000346 (Tiller number) = Normal (Between 75% and 125%)</v>
      </c>
      <c r="AG93" s="39"/>
    </row>
    <row r="94" spans="1:33" s="44" customFormat="1" x14ac:dyDescent="0.2">
      <c r="A94" s="37" t="s">
        <v>132</v>
      </c>
      <c r="B94" s="42" t="s">
        <v>853</v>
      </c>
      <c r="C94" s="37" t="s">
        <v>19</v>
      </c>
      <c r="D94" s="37" t="s">
        <v>132</v>
      </c>
      <c r="E94" s="37">
        <v>1</v>
      </c>
      <c r="F94" s="37">
        <v>2</v>
      </c>
      <c r="G94" s="37">
        <v>3</v>
      </c>
      <c r="H94" s="37">
        <v>7</v>
      </c>
      <c r="I94" s="37">
        <v>6</v>
      </c>
      <c r="J94" s="37">
        <v>6</v>
      </c>
      <c r="K94" s="37">
        <v>5</v>
      </c>
      <c r="L94" s="37">
        <v>5</v>
      </c>
      <c r="M94" s="37">
        <v>5</v>
      </c>
      <c r="N94" s="37">
        <v>4</v>
      </c>
      <c r="O94" s="37">
        <v>4</v>
      </c>
      <c r="P94" s="37">
        <v>4</v>
      </c>
      <c r="Q94" s="37">
        <v>4</v>
      </c>
      <c r="R94" s="37"/>
      <c r="S94" s="37"/>
      <c r="T94" s="37"/>
      <c r="U94" s="37"/>
      <c r="V94" s="37"/>
      <c r="W94" s="37"/>
      <c r="X94" s="37"/>
      <c r="Y94" s="17" t="s">
        <v>953</v>
      </c>
      <c r="Z94" s="37">
        <f t="shared" si="2"/>
        <v>4.3076923076923075</v>
      </c>
      <c r="AA94" s="38">
        <v>89.155304149605314</v>
      </c>
      <c r="AB94" s="37" t="s">
        <v>2</v>
      </c>
      <c r="AC94" s="37" t="s">
        <v>1549</v>
      </c>
      <c r="AD94" s="37" t="s">
        <v>132</v>
      </c>
      <c r="AE94" s="44" t="str">
        <f t="shared" si="3"/>
        <v>TO:0000346 (Tiller number) = Normal (Between 75% and 125%)</v>
      </c>
      <c r="AG94" s="39"/>
    </row>
    <row r="95" spans="1:33" s="44" customFormat="1" x14ac:dyDescent="0.2">
      <c r="A95" s="37" t="s">
        <v>272</v>
      </c>
      <c r="B95" s="42" t="s">
        <v>854</v>
      </c>
      <c r="C95" s="37" t="s">
        <v>19</v>
      </c>
      <c r="D95" s="37" t="s">
        <v>272</v>
      </c>
      <c r="E95" s="37">
        <v>2</v>
      </c>
      <c r="F95" s="37">
        <v>4</v>
      </c>
      <c r="G95" s="37">
        <v>5</v>
      </c>
      <c r="H95" s="37">
        <v>8</v>
      </c>
      <c r="I95" s="37">
        <v>6</v>
      </c>
      <c r="J95" s="37">
        <v>6</v>
      </c>
      <c r="K95" s="37">
        <v>6</v>
      </c>
      <c r="L95" s="37">
        <v>7</v>
      </c>
      <c r="M95" s="37">
        <v>7</v>
      </c>
      <c r="N95" s="37">
        <v>7</v>
      </c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17" t="s">
        <v>953</v>
      </c>
      <c r="Z95" s="37">
        <f t="shared" si="2"/>
        <v>5.8</v>
      </c>
      <c r="AA95" s="38">
        <v>120.04124880143287</v>
      </c>
      <c r="AB95" s="37" t="s">
        <v>2</v>
      </c>
      <c r="AC95" s="37" t="s">
        <v>1549</v>
      </c>
      <c r="AD95" s="37" t="s">
        <v>272</v>
      </c>
      <c r="AE95" s="44" t="str">
        <f t="shared" si="3"/>
        <v>TO:0000346 (Tiller number) = Normal (Between 75% and 125%)</v>
      </c>
      <c r="AG95" s="39"/>
    </row>
    <row r="96" spans="1:33" s="44" customFormat="1" x14ac:dyDescent="0.2">
      <c r="A96" s="37" t="s">
        <v>133</v>
      </c>
      <c r="B96" s="42" t="s">
        <v>855</v>
      </c>
      <c r="C96" s="37" t="s">
        <v>19</v>
      </c>
      <c r="D96" s="37" t="s">
        <v>133</v>
      </c>
      <c r="E96" s="37">
        <v>9</v>
      </c>
      <c r="F96" s="37">
        <v>10</v>
      </c>
      <c r="G96" s="37">
        <v>5</v>
      </c>
      <c r="H96" s="37">
        <v>5</v>
      </c>
      <c r="I96" s="37">
        <v>6</v>
      </c>
      <c r="J96" s="37">
        <v>6</v>
      </c>
      <c r="K96" s="37">
        <v>7</v>
      </c>
      <c r="L96" s="37">
        <v>7</v>
      </c>
      <c r="M96" s="37">
        <v>7</v>
      </c>
      <c r="N96" s="37">
        <v>8</v>
      </c>
      <c r="O96" s="37">
        <v>8</v>
      </c>
      <c r="P96" s="37">
        <v>8</v>
      </c>
      <c r="Q96" s="37"/>
      <c r="R96" s="37"/>
      <c r="S96" s="37"/>
      <c r="T96" s="37"/>
      <c r="U96" s="37"/>
      <c r="V96" s="37"/>
      <c r="W96" s="37"/>
      <c r="X96" s="37"/>
      <c r="Y96" s="17" t="s">
        <v>953</v>
      </c>
      <c r="Z96" s="37">
        <f t="shared" si="2"/>
        <v>7.166666666666667</v>
      </c>
      <c r="AA96" s="38">
        <v>148.32683041556362</v>
      </c>
      <c r="AB96" s="37" t="s">
        <v>1</v>
      </c>
      <c r="AC96" s="37" t="s">
        <v>1548</v>
      </c>
      <c r="AD96" s="37" t="s">
        <v>133</v>
      </c>
      <c r="AE96" s="44" t="str">
        <f t="shared" si="3"/>
        <v>TO:0000346 (Tiller number) = High (Between 126% and 175%)</v>
      </c>
      <c r="AG96" s="39"/>
    </row>
    <row r="97" spans="1:33" s="44" customFormat="1" x14ac:dyDescent="0.2">
      <c r="A97" s="37" t="s">
        <v>101</v>
      </c>
      <c r="B97" s="42" t="s">
        <v>856</v>
      </c>
      <c r="C97" s="37" t="s">
        <v>19</v>
      </c>
      <c r="D97" s="37" t="s">
        <v>101</v>
      </c>
      <c r="E97" s="37">
        <v>5</v>
      </c>
      <c r="F97" s="37">
        <v>6</v>
      </c>
      <c r="G97" s="37">
        <v>7</v>
      </c>
      <c r="H97" s="37">
        <v>8</v>
      </c>
      <c r="I97" s="37">
        <v>2</v>
      </c>
      <c r="J97" s="37">
        <v>2</v>
      </c>
      <c r="K97" s="37">
        <v>4</v>
      </c>
      <c r="L97" s="37">
        <v>4</v>
      </c>
      <c r="M97" s="37">
        <v>3</v>
      </c>
      <c r="N97" s="37">
        <v>3</v>
      </c>
      <c r="O97" s="37">
        <v>3</v>
      </c>
      <c r="P97" s="37">
        <v>3</v>
      </c>
      <c r="Q97" s="37"/>
      <c r="R97" s="37"/>
      <c r="S97" s="37"/>
      <c r="T97" s="37"/>
      <c r="U97" s="37"/>
      <c r="V97" s="37"/>
      <c r="W97" s="37"/>
      <c r="X97" s="37"/>
      <c r="Y97" s="17" t="s">
        <v>953</v>
      </c>
      <c r="Z97" s="37">
        <f t="shared" si="2"/>
        <v>4.166666666666667</v>
      </c>
      <c r="AA97" s="38">
        <v>86.236529311374198</v>
      </c>
      <c r="AB97" s="37" t="s">
        <v>2</v>
      </c>
      <c r="AC97" s="37" t="s">
        <v>1549</v>
      </c>
      <c r="AD97" s="37" t="s">
        <v>101</v>
      </c>
      <c r="AE97" s="44" t="str">
        <f t="shared" si="3"/>
        <v>TO:0000346 (Tiller number) = Normal (Between 75% and 125%)</v>
      </c>
      <c r="AG97" s="39"/>
    </row>
    <row r="98" spans="1:33" s="44" customFormat="1" x14ac:dyDescent="0.2">
      <c r="A98" s="37" t="s">
        <v>134</v>
      </c>
      <c r="B98" s="42" t="s">
        <v>857</v>
      </c>
      <c r="C98" s="37" t="s">
        <v>19</v>
      </c>
      <c r="D98" s="37" t="s">
        <v>134</v>
      </c>
      <c r="E98" s="37">
        <v>1</v>
      </c>
      <c r="F98" s="37">
        <v>5</v>
      </c>
      <c r="G98" s="37">
        <v>7</v>
      </c>
      <c r="H98" s="37">
        <v>3</v>
      </c>
      <c r="I98" s="37">
        <v>3</v>
      </c>
      <c r="J98" s="37">
        <v>4</v>
      </c>
      <c r="K98" s="37">
        <v>4</v>
      </c>
      <c r="L98" s="37">
        <v>4</v>
      </c>
      <c r="M98" s="37">
        <v>2</v>
      </c>
      <c r="N98" s="37">
        <v>2</v>
      </c>
      <c r="O98" s="37">
        <v>2</v>
      </c>
      <c r="P98" s="37">
        <v>2</v>
      </c>
      <c r="Q98" s="37"/>
      <c r="R98" s="37"/>
      <c r="S98" s="37"/>
      <c r="T98" s="37"/>
      <c r="U98" s="37"/>
      <c r="V98" s="37"/>
      <c r="W98" s="37"/>
      <c r="X98" s="37"/>
      <c r="Y98" s="17" t="s">
        <v>953</v>
      </c>
      <c r="Z98" s="37">
        <f t="shared" si="2"/>
        <v>3.25</v>
      </c>
      <c r="AA98" s="38">
        <v>67.264492862871876</v>
      </c>
      <c r="AB98" s="37" t="s">
        <v>3</v>
      </c>
      <c r="AC98" s="37" t="s">
        <v>1547</v>
      </c>
      <c r="AD98" s="37" t="s">
        <v>134</v>
      </c>
      <c r="AE98" s="44" t="str">
        <f t="shared" si="3"/>
        <v>TO:0000346 (Tiller number) = Low (Between 25% and 74%)</v>
      </c>
      <c r="AG98" s="39"/>
    </row>
    <row r="99" spans="1:33" s="44" customFormat="1" x14ac:dyDescent="0.2">
      <c r="A99" s="37" t="s">
        <v>273</v>
      </c>
      <c r="B99" s="42" t="s">
        <v>858</v>
      </c>
      <c r="C99" s="37" t="s">
        <v>19</v>
      </c>
      <c r="D99" s="37" t="s">
        <v>273</v>
      </c>
      <c r="E99" s="37">
        <v>5</v>
      </c>
      <c r="F99" s="37">
        <v>6</v>
      </c>
      <c r="G99" s="37">
        <v>2</v>
      </c>
      <c r="H99" s="37">
        <v>2</v>
      </c>
      <c r="I99" s="37">
        <v>2</v>
      </c>
      <c r="J99" s="37">
        <v>4</v>
      </c>
      <c r="K99" s="37">
        <v>4</v>
      </c>
      <c r="L99" s="37">
        <v>4</v>
      </c>
      <c r="M99" s="37">
        <v>3</v>
      </c>
      <c r="N99" s="37">
        <v>3</v>
      </c>
      <c r="O99" s="37">
        <v>3</v>
      </c>
      <c r="P99" s="37"/>
      <c r="Q99" s="37"/>
      <c r="R99" s="37"/>
      <c r="S99" s="37"/>
      <c r="T99" s="37"/>
      <c r="U99" s="37"/>
      <c r="V99" s="37"/>
      <c r="W99" s="37"/>
      <c r="X99" s="37"/>
      <c r="Y99" s="17" t="s">
        <v>953</v>
      </c>
      <c r="Z99" s="37">
        <f t="shared" si="2"/>
        <v>3.4545454545454546</v>
      </c>
      <c r="AA99" s="38">
        <v>71.497922483612058</v>
      </c>
      <c r="AB99" s="37" t="s">
        <v>3</v>
      </c>
      <c r="AC99" s="37" t="s">
        <v>1547</v>
      </c>
      <c r="AD99" s="37" t="s">
        <v>273</v>
      </c>
      <c r="AE99" s="44" t="str">
        <f t="shared" si="3"/>
        <v>TO:0000346 (Tiller number) = Low (Between 25% and 74%)</v>
      </c>
      <c r="AG99" s="39"/>
    </row>
    <row r="100" spans="1:33" s="44" customFormat="1" x14ac:dyDescent="0.2">
      <c r="A100" s="37" t="s">
        <v>135</v>
      </c>
      <c r="B100" s="42" t="s">
        <v>859</v>
      </c>
      <c r="C100" s="37" t="s">
        <v>19</v>
      </c>
      <c r="D100" s="37" t="s">
        <v>135</v>
      </c>
      <c r="E100" s="37">
        <v>3</v>
      </c>
      <c r="F100" s="37">
        <v>7</v>
      </c>
      <c r="G100" s="37">
        <v>4</v>
      </c>
      <c r="H100" s="37">
        <v>4</v>
      </c>
      <c r="I100" s="37">
        <v>1</v>
      </c>
      <c r="J100" s="37">
        <v>1</v>
      </c>
      <c r="K100" s="37">
        <v>1</v>
      </c>
      <c r="L100" s="37">
        <v>5</v>
      </c>
      <c r="M100" s="37">
        <v>5</v>
      </c>
      <c r="N100" s="37">
        <v>5</v>
      </c>
      <c r="O100" s="37">
        <v>5</v>
      </c>
      <c r="P100" s="37"/>
      <c r="Q100" s="37"/>
      <c r="R100" s="37"/>
      <c r="S100" s="37"/>
      <c r="T100" s="37"/>
      <c r="U100" s="37"/>
      <c r="V100" s="37"/>
      <c r="W100" s="37"/>
      <c r="X100" s="37"/>
      <c r="Y100" s="17" t="s">
        <v>953</v>
      </c>
      <c r="Z100" s="37">
        <f t="shared" si="2"/>
        <v>3.7272727272727271</v>
      </c>
      <c r="AA100" s="38">
        <v>77.142495311265634</v>
      </c>
      <c r="AB100" s="37" t="s">
        <v>2</v>
      </c>
      <c r="AC100" s="37" t="s">
        <v>1549</v>
      </c>
      <c r="AD100" s="37" t="s">
        <v>135</v>
      </c>
      <c r="AE100" s="44" t="str">
        <f t="shared" si="3"/>
        <v>TO:0000346 (Tiller number) = Normal (Between 75% and 125%)</v>
      </c>
      <c r="AG100" s="39"/>
    </row>
    <row r="101" spans="1:33" s="44" customFormat="1" x14ac:dyDescent="0.2">
      <c r="A101" s="37" t="s">
        <v>102</v>
      </c>
      <c r="B101" s="42" t="s">
        <v>860</v>
      </c>
      <c r="C101" s="37" t="s">
        <v>19</v>
      </c>
      <c r="D101" s="37" t="s">
        <v>102</v>
      </c>
      <c r="E101" s="37">
        <v>2</v>
      </c>
      <c r="F101" s="37">
        <v>4</v>
      </c>
      <c r="G101" s="37">
        <v>6</v>
      </c>
      <c r="H101" s="37">
        <v>1</v>
      </c>
      <c r="I101" s="37">
        <v>1</v>
      </c>
      <c r="J101" s="37">
        <v>5</v>
      </c>
      <c r="K101" s="37">
        <v>5</v>
      </c>
      <c r="L101" s="37">
        <v>3</v>
      </c>
      <c r="M101" s="37">
        <v>3</v>
      </c>
      <c r="N101" s="37">
        <v>3</v>
      </c>
      <c r="O101" s="37">
        <v>3</v>
      </c>
      <c r="P101" s="37">
        <v>3</v>
      </c>
      <c r="Q101" s="37">
        <v>3</v>
      </c>
      <c r="R101" s="37"/>
      <c r="S101" s="37"/>
      <c r="T101" s="37"/>
      <c r="U101" s="37"/>
      <c r="V101" s="37"/>
      <c r="W101" s="37"/>
      <c r="X101" s="37"/>
      <c r="Y101" s="17" t="s">
        <v>953</v>
      </c>
      <c r="Z101" s="37">
        <f t="shared" si="2"/>
        <v>3.2307692307692308</v>
      </c>
      <c r="AA101" s="38">
        <v>66.866478112203993</v>
      </c>
      <c r="AB101" s="37" t="s">
        <v>3</v>
      </c>
      <c r="AC101" s="37" t="s">
        <v>1547</v>
      </c>
      <c r="AD101" s="37" t="s">
        <v>102</v>
      </c>
      <c r="AE101" s="44" t="str">
        <f t="shared" si="3"/>
        <v>TO:0000346 (Tiller number) = Low (Between 25% and 74%)</v>
      </c>
      <c r="AG101" s="39"/>
    </row>
    <row r="102" spans="1:33" s="44" customFormat="1" x14ac:dyDescent="0.2">
      <c r="A102" s="37" t="s">
        <v>274</v>
      </c>
      <c r="B102" s="42" t="s">
        <v>861</v>
      </c>
      <c r="C102" s="37" t="s">
        <v>19</v>
      </c>
      <c r="D102" s="37" t="s">
        <v>274</v>
      </c>
      <c r="E102" s="37">
        <v>2</v>
      </c>
      <c r="F102" s="37">
        <v>4</v>
      </c>
      <c r="G102" s="37">
        <v>6</v>
      </c>
      <c r="H102" s="37">
        <v>7</v>
      </c>
      <c r="I102" s="37">
        <v>7</v>
      </c>
      <c r="J102" s="37">
        <v>9</v>
      </c>
      <c r="K102" s="37">
        <v>9</v>
      </c>
      <c r="L102" s="37">
        <v>5</v>
      </c>
      <c r="M102" s="37">
        <v>5</v>
      </c>
      <c r="N102" s="37">
        <v>5</v>
      </c>
      <c r="O102" s="37">
        <v>5</v>
      </c>
      <c r="P102" s="37">
        <v>5</v>
      </c>
      <c r="Q102" s="37"/>
      <c r="R102" s="37"/>
      <c r="S102" s="37"/>
      <c r="T102" s="37"/>
      <c r="U102" s="37"/>
      <c r="V102" s="37"/>
      <c r="W102" s="37"/>
      <c r="X102" s="37"/>
      <c r="Y102" s="17" t="s">
        <v>953</v>
      </c>
      <c r="Z102" s="37">
        <f t="shared" si="2"/>
        <v>5.75</v>
      </c>
      <c r="AA102" s="38">
        <v>119.00641044969639</v>
      </c>
      <c r="AB102" s="37" t="s">
        <v>2</v>
      </c>
      <c r="AC102" s="37" t="s">
        <v>1549</v>
      </c>
      <c r="AD102" s="37" t="s">
        <v>274</v>
      </c>
      <c r="AE102" s="44" t="str">
        <f t="shared" si="3"/>
        <v>TO:0000346 (Tiller number) = Normal (Between 75% and 125%)</v>
      </c>
      <c r="AG102" s="39"/>
    </row>
    <row r="103" spans="1:33" s="44" customFormat="1" x14ac:dyDescent="0.2">
      <c r="A103" s="37" t="s">
        <v>275</v>
      </c>
      <c r="B103" s="42" t="s">
        <v>862</v>
      </c>
      <c r="C103" s="37" t="s">
        <v>19</v>
      </c>
      <c r="D103" s="37" t="s">
        <v>275</v>
      </c>
      <c r="E103" s="37">
        <v>2</v>
      </c>
      <c r="F103" s="37">
        <v>7</v>
      </c>
      <c r="G103" s="37">
        <v>8</v>
      </c>
      <c r="H103" s="37">
        <v>10</v>
      </c>
      <c r="I103" s="37">
        <v>3</v>
      </c>
      <c r="J103" s="37">
        <v>3</v>
      </c>
      <c r="K103" s="37">
        <v>5</v>
      </c>
      <c r="L103" s="37">
        <v>5</v>
      </c>
      <c r="M103" s="37">
        <v>6</v>
      </c>
      <c r="N103" s="37">
        <v>6</v>
      </c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17" t="s">
        <v>953</v>
      </c>
      <c r="Z103" s="37">
        <f t="shared" si="2"/>
        <v>5.5</v>
      </c>
      <c r="AA103" s="38">
        <v>113.83221869101394</v>
      </c>
      <c r="AB103" s="37" t="s">
        <v>2</v>
      </c>
      <c r="AC103" s="37" t="s">
        <v>1549</v>
      </c>
      <c r="AD103" s="37" t="s">
        <v>275</v>
      </c>
      <c r="AE103" s="44" t="str">
        <f t="shared" si="3"/>
        <v>TO:0000346 (Tiller number) = Normal (Between 75% and 125%)</v>
      </c>
      <c r="AG103" s="39"/>
    </row>
    <row r="104" spans="1:33" s="44" customFormat="1" x14ac:dyDescent="0.2">
      <c r="A104" s="37" t="s">
        <v>276</v>
      </c>
      <c r="B104" s="42" t="s">
        <v>863</v>
      </c>
      <c r="C104" s="37" t="s">
        <v>19</v>
      </c>
      <c r="D104" s="37" t="s">
        <v>276</v>
      </c>
      <c r="E104" s="37">
        <v>2</v>
      </c>
      <c r="F104" s="37">
        <v>5</v>
      </c>
      <c r="G104" s="37">
        <v>6</v>
      </c>
      <c r="H104" s="37">
        <v>7</v>
      </c>
      <c r="I104" s="37">
        <v>3</v>
      </c>
      <c r="J104" s="37">
        <v>3</v>
      </c>
      <c r="K104" s="37">
        <v>3</v>
      </c>
      <c r="L104" s="37">
        <v>3</v>
      </c>
      <c r="M104" s="37">
        <v>4</v>
      </c>
      <c r="N104" s="37">
        <v>4</v>
      </c>
      <c r="O104" s="37">
        <v>4</v>
      </c>
      <c r="P104" s="37">
        <v>4</v>
      </c>
      <c r="Q104" s="37"/>
      <c r="R104" s="37"/>
      <c r="S104" s="37"/>
      <c r="T104" s="37"/>
      <c r="U104" s="37"/>
      <c r="V104" s="37"/>
      <c r="W104" s="37"/>
      <c r="X104" s="37"/>
      <c r="Y104" s="17" t="s">
        <v>953</v>
      </c>
      <c r="Z104" s="37">
        <f t="shared" si="2"/>
        <v>4</v>
      </c>
      <c r="AA104" s="38">
        <v>82.787068138919224</v>
      </c>
      <c r="AB104" s="37" t="s">
        <v>2</v>
      </c>
      <c r="AC104" s="37" t="s">
        <v>1549</v>
      </c>
      <c r="AD104" s="37" t="s">
        <v>276</v>
      </c>
      <c r="AE104" s="44" t="str">
        <f t="shared" si="3"/>
        <v>TO:0000346 (Tiller number) = Normal (Between 75% and 125%)</v>
      </c>
      <c r="AG104" s="39"/>
    </row>
    <row r="105" spans="1:33" s="44" customFormat="1" x14ac:dyDescent="0.2">
      <c r="A105" s="37" t="s">
        <v>277</v>
      </c>
      <c r="B105" s="42" t="s">
        <v>864</v>
      </c>
      <c r="C105" s="37" t="s">
        <v>19</v>
      </c>
      <c r="D105" s="37" t="s">
        <v>277</v>
      </c>
      <c r="E105" s="37">
        <v>3</v>
      </c>
      <c r="F105" s="37">
        <v>7</v>
      </c>
      <c r="G105" s="37">
        <v>4</v>
      </c>
      <c r="H105" s="37">
        <v>4</v>
      </c>
      <c r="I105" s="37">
        <v>6</v>
      </c>
      <c r="J105" s="37">
        <v>6</v>
      </c>
      <c r="K105" s="37">
        <v>6</v>
      </c>
      <c r="L105" s="37">
        <v>5</v>
      </c>
      <c r="M105" s="37">
        <v>5</v>
      </c>
      <c r="N105" s="37">
        <v>5</v>
      </c>
      <c r="O105" s="37">
        <v>5</v>
      </c>
      <c r="P105" s="37">
        <v>5</v>
      </c>
      <c r="Q105" s="37"/>
      <c r="R105" s="37"/>
      <c r="S105" s="37"/>
      <c r="T105" s="37"/>
      <c r="U105" s="37"/>
      <c r="V105" s="37"/>
      <c r="W105" s="37"/>
      <c r="X105" s="37"/>
      <c r="Y105" s="17" t="s">
        <v>953</v>
      </c>
      <c r="Z105" s="37">
        <f t="shared" si="2"/>
        <v>5.083333333333333</v>
      </c>
      <c r="AA105" s="38">
        <v>105.20856575987651</v>
      </c>
      <c r="AB105" s="37" t="s">
        <v>2</v>
      </c>
      <c r="AC105" s="37" t="s">
        <v>1549</v>
      </c>
      <c r="AD105" s="37" t="s">
        <v>277</v>
      </c>
      <c r="AE105" s="44" t="str">
        <f t="shared" si="3"/>
        <v>TO:0000346 (Tiller number) = Normal (Between 75% and 125%)</v>
      </c>
      <c r="AG105" s="39"/>
    </row>
    <row r="106" spans="1:33" s="44" customFormat="1" x14ac:dyDescent="0.2">
      <c r="A106" s="37" t="s">
        <v>55</v>
      </c>
      <c r="B106" s="42" t="s">
        <v>865</v>
      </c>
      <c r="C106" s="37" t="s">
        <v>19</v>
      </c>
      <c r="D106" s="37" t="s">
        <v>55</v>
      </c>
      <c r="E106" s="37">
        <v>2</v>
      </c>
      <c r="F106" s="37">
        <v>2</v>
      </c>
      <c r="G106" s="37">
        <v>2</v>
      </c>
      <c r="H106" s="37">
        <v>4</v>
      </c>
      <c r="I106" s="37">
        <v>4</v>
      </c>
      <c r="J106" s="37">
        <v>4</v>
      </c>
      <c r="K106" s="37">
        <v>3</v>
      </c>
      <c r="L106" s="37">
        <v>3</v>
      </c>
      <c r="M106" s="37">
        <v>3</v>
      </c>
      <c r="N106" s="37">
        <v>3</v>
      </c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17" t="s">
        <v>953</v>
      </c>
      <c r="Z106" s="37">
        <f t="shared" si="2"/>
        <v>3</v>
      </c>
      <c r="AA106" s="38">
        <v>62.090301104189415</v>
      </c>
      <c r="AB106" s="37" t="s">
        <v>3</v>
      </c>
      <c r="AC106" s="37" t="s">
        <v>1547</v>
      </c>
      <c r="AD106" s="37" t="s">
        <v>55</v>
      </c>
      <c r="AE106" s="44" t="str">
        <f t="shared" si="3"/>
        <v>TO:0000346 (Tiller number) = Low (Between 25% and 74%)</v>
      </c>
      <c r="AG106" s="39"/>
    </row>
    <row r="107" spans="1:33" s="44" customFormat="1" x14ac:dyDescent="0.2">
      <c r="A107" s="37" t="s">
        <v>64</v>
      </c>
      <c r="B107" s="42" t="s">
        <v>866</v>
      </c>
      <c r="C107" s="37" t="s">
        <v>19</v>
      </c>
      <c r="D107" s="37" t="s">
        <v>64</v>
      </c>
      <c r="E107" s="37">
        <v>6</v>
      </c>
      <c r="F107" s="37">
        <v>9</v>
      </c>
      <c r="G107" s="37">
        <v>3</v>
      </c>
      <c r="H107" s="37">
        <v>3</v>
      </c>
      <c r="I107" s="37">
        <v>4</v>
      </c>
      <c r="J107" s="37">
        <v>4</v>
      </c>
      <c r="K107" s="37">
        <v>5</v>
      </c>
      <c r="L107" s="37">
        <v>5</v>
      </c>
      <c r="M107" s="37">
        <v>5</v>
      </c>
      <c r="N107" s="37">
        <v>5</v>
      </c>
      <c r="O107" s="37">
        <v>5</v>
      </c>
      <c r="P107" s="37"/>
      <c r="Q107" s="37"/>
      <c r="R107" s="37"/>
      <c r="S107" s="37"/>
      <c r="T107" s="37"/>
      <c r="U107" s="37"/>
      <c r="V107" s="37"/>
      <c r="W107" s="37"/>
      <c r="X107" s="37"/>
      <c r="Y107" s="17" t="s">
        <v>953</v>
      </c>
      <c r="Z107" s="37">
        <f t="shared" si="2"/>
        <v>4.9090909090909092</v>
      </c>
      <c r="AA107" s="38">
        <v>101.60231089776451</v>
      </c>
      <c r="AB107" s="37" t="s">
        <v>2</v>
      </c>
      <c r="AC107" s="37" t="s">
        <v>1549</v>
      </c>
      <c r="AD107" s="37" t="s">
        <v>64</v>
      </c>
      <c r="AE107" s="44" t="str">
        <f t="shared" si="3"/>
        <v>TO:0000346 (Tiller number) = Normal (Between 75% and 125%)</v>
      </c>
      <c r="AG107" s="39"/>
    </row>
    <row r="108" spans="1:33" s="44" customFormat="1" x14ac:dyDescent="0.2">
      <c r="A108" s="37" t="s">
        <v>278</v>
      </c>
      <c r="B108" s="42" t="s">
        <v>867</v>
      </c>
      <c r="C108" s="37" t="s">
        <v>19</v>
      </c>
      <c r="D108" s="37" t="s">
        <v>278</v>
      </c>
      <c r="E108" s="37">
        <v>7</v>
      </c>
      <c r="F108" s="37">
        <v>10</v>
      </c>
      <c r="G108" s="37">
        <v>5</v>
      </c>
      <c r="H108" s="37">
        <v>5</v>
      </c>
      <c r="I108" s="37">
        <v>4</v>
      </c>
      <c r="J108" s="37">
        <v>4</v>
      </c>
      <c r="K108" s="37">
        <v>4</v>
      </c>
      <c r="L108" s="37">
        <v>4</v>
      </c>
      <c r="M108" s="37">
        <v>6</v>
      </c>
      <c r="N108" s="37">
        <v>6</v>
      </c>
      <c r="O108" s="37">
        <v>6</v>
      </c>
      <c r="P108" s="37">
        <v>6</v>
      </c>
      <c r="Q108" s="37"/>
      <c r="R108" s="37"/>
      <c r="S108" s="37"/>
      <c r="T108" s="37"/>
      <c r="U108" s="37"/>
      <c r="V108" s="37"/>
      <c r="W108" s="37"/>
      <c r="X108" s="37"/>
      <c r="Y108" s="17" t="s">
        <v>953</v>
      </c>
      <c r="Z108" s="37">
        <f t="shared" si="2"/>
        <v>5.583333333333333</v>
      </c>
      <c r="AA108" s="38">
        <v>115.5569492772414</v>
      </c>
      <c r="AB108" s="37" t="s">
        <v>2</v>
      </c>
      <c r="AC108" s="37" t="s">
        <v>1549</v>
      </c>
      <c r="AD108" s="37" t="s">
        <v>278</v>
      </c>
      <c r="AE108" s="44" t="str">
        <f t="shared" si="3"/>
        <v>TO:0000346 (Tiller number) = Normal (Between 75% and 125%)</v>
      </c>
      <c r="AG108" s="39"/>
    </row>
    <row r="109" spans="1:33" s="44" customFormat="1" x14ac:dyDescent="0.2">
      <c r="A109" s="37" t="s">
        <v>279</v>
      </c>
      <c r="B109" s="42" t="s">
        <v>868</v>
      </c>
      <c r="C109" s="37" t="s">
        <v>19</v>
      </c>
      <c r="D109" s="37" t="s">
        <v>279</v>
      </c>
      <c r="E109" s="37">
        <v>3</v>
      </c>
      <c r="F109" s="37">
        <v>4</v>
      </c>
      <c r="G109" s="37">
        <v>10</v>
      </c>
      <c r="H109" s="37">
        <v>13</v>
      </c>
      <c r="I109" s="37">
        <v>8</v>
      </c>
      <c r="J109" s="37">
        <v>8</v>
      </c>
      <c r="K109" s="37">
        <v>9</v>
      </c>
      <c r="L109" s="37">
        <v>9</v>
      </c>
      <c r="M109" s="37">
        <v>5</v>
      </c>
      <c r="N109" s="37">
        <v>5</v>
      </c>
      <c r="O109" s="37">
        <v>5</v>
      </c>
      <c r="P109" s="37">
        <v>5</v>
      </c>
      <c r="Q109" s="37"/>
      <c r="R109" s="37"/>
      <c r="S109" s="37"/>
      <c r="T109" s="37"/>
      <c r="U109" s="37"/>
      <c r="V109" s="37"/>
      <c r="W109" s="37"/>
      <c r="X109" s="37"/>
      <c r="Y109" s="17" t="s">
        <v>953</v>
      </c>
      <c r="Z109" s="37">
        <f t="shared" si="2"/>
        <v>7</v>
      </c>
      <c r="AA109" s="38">
        <v>144.87736924310863</v>
      </c>
      <c r="AB109" s="37" t="s">
        <v>1</v>
      </c>
      <c r="AC109" s="37" t="s">
        <v>1548</v>
      </c>
      <c r="AD109" s="37" t="s">
        <v>279</v>
      </c>
      <c r="AE109" s="44" t="str">
        <f t="shared" si="3"/>
        <v>TO:0000346 (Tiller number) = High (Between 126% and 175%)</v>
      </c>
      <c r="AG109" s="39"/>
    </row>
    <row r="110" spans="1:33" s="44" customFormat="1" x14ac:dyDescent="0.2">
      <c r="A110" s="37" t="s">
        <v>280</v>
      </c>
      <c r="B110" s="42" t="s">
        <v>869</v>
      </c>
      <c r="C110" s="37" t="s">
        <v>19</v>
      </c>
      <c r="D110" s="37" t="s">
        <v>280</v>
      </c>
      <c r="E110" s="37">
        <v>4</v>
      </c>
      <c r="F110" s="37">
        <v>6</v>
      </c>
      <c r="G110" s="37">
        <v>10</v>
      </c>
      <c r="H110" s="37">
        <v>2</v>
      </c>
      <c r="I110" s="37">
        <v>2</v>
      </c>
      <c r="J110" s="37">
        <v>3</v>
      </c>
      <c r="K110" s="37">
        <v>3</v>
      </c>
      <c r="L110" s="37">
        <v>3</v>
      </c>
      <c r="M110" s="37">
        <v>5</v>
      </c>
      <c r="N110" s="37">
        <v>5</v>
      </c>
      <c r="O110" s="37">
        <v>5</v>
      </c>
      <c r="P110" s="37">
        <v>5</v>
      </c>
      <c r="Q110" s="37"/>
      <c r="R110" s="37"/>
      <c r="S110" s="37"/>
      <c r="T110" s="37"/>
      <c r="U110" s="37"/>
      <c r="V110" s="37"/>
      <c r="W110" s="37"/>
      <c r="X110" s="37"/>
      <c r="Y110" s="17" t="s">
        <v>953</v>
      </c>
      <c r="Z110" s="37">
        <f t="shared" si="2"/>
        <v>4.416666666666667</v>
      </c>
      <c r="AA110" s="38">
        <v>91.410721070056653</v>
      </c>
      <c r="AB110" s="37" t="s">
        <v>2</v>
      </c>
      <c r="AC110" s="37" t="s">
        <v>1549</v>
      </c>
      <c r="AD110" s="37" t="s">
        <v>280</v>
      </c>
      <c r="AE110" s="44" t="str">
        <f t="shared" si="3"/>
        <v>TO:0000346 (Tiller number) = Normal (Between 75% and 125%)</v>
      </c>
      <c r="AG110" s="39"/>
    </row>
    <row r="111" spans="1:33" s="44" customFormat="1" x14ac:dyDescent="0.2">
      <c r="A111" s="37" t="s">
        <v>103</v>
      </c>
      <c r="B111" s="42" t="s">
        <v>823</v>
      </c>
      <c r="C111" s="37" t="s">
        <v>19</v>
      </c>
      <c r="D111" s="37" t="s">
        <v>103</v>
      </c>
      <c r="E111" s="37">
        <v>5</v>
      </c>
      <c r="F111" s="37">
        <v>2</v>
      </c>
      <c r="G111" s="37">
        <v>2</v>
      </c>
      <c r="H111" s="37">
        <v>3</v>
      </c>
      <c r="I111" s="37">
        <v>3</v>
      </c>
      <c r="J111" s="37">
        <v>3</v>
      </c>
      <c r="K111" s="37">
        <v>3</v>
      </c>
      <c r="L111" s="37">
        <v>4</v>
      </c>
      <c r="M111" s="37">
        <v>4</v>
      </c>
      <c r="N111" s="37">
        <v>4</v>
      </c>
      <c r="O111" s="37">
        <v>4</v>
      </c>
      <c r="P111" s="37">
        <v>4</v>
      </c>
      <c r="Q111" s="37"/>
      <c r="R111" s="37"/>
      <c r="S111" s="37"/>
      <c r="T111" s="37"/>
      <c r="U111" s="37"/>
      <c r="V111" s="37"/>
      <c r="W111" s="37"/>
      <c r="X111" s="37"/>
      <c r="Y111" s="17" t="s">
        <v>953</v>
      </c>
      <c r="Z111" s="37">
        <f t="shared" si="2"/>
        <v>3.4166666666666665</v>
      </c>
      <c r="AA111" s="38">
        <v>70.713954035326822</v>
      </c>
      <c r="AB111" s="37" t="s">
        <v>3</v>
      </c>
      <c r="AC111" s="37" t="s">
        <v>1547</v>
      </c>
      <c r="AD111" s="37" t="s">
        <v>103</v>
      </c>
      <c r="AE111" s="44" t="str">
        <f t="shared" si="3"/>
        <v>TO:0000346 (Tiller number) = Low (Between 25% and 74%)</v>
      </c>
      <c r="AG111" s="39"/>
    </row>
    <row r="112" spans="1:33" s="44" customFormat="1" x14ac:dyDescent="0.2">
      <c r="A112" s="37" t="s">
        <v>281</v>
      </c>
      <c r="B112" s="42" t="s">
        <v>826</v>
      </c>
      <c r="C112" s="37" t="s">
        <v>19</v>
      </c>
      <c r="D112" s="37" t="s">
        <v>281</v>
      </c>
      <c r="E112" s="37">
        <v>2</v>
      </c>
      <c r="F112" s="37">
        <v>5</v>
      </c>
      <c r="G112" s="37">
        <v>5</v>
      </c>
      <c r="H112" s="37">
        <v>4</v>
      </c>
      <c r="I112" s="37">
        <v>4</v>
      </c>
      <c r="J112" s="37">
        <v>4</v>
      </c>
      <c r="K112" s="37">
        <v>3</v>
      </c>
      <c r="L112" s="37">
        <v>3</v>
      </c>
      <c r="M112" s="37">
        <v>3</v>
      </c>
      <c r="N112" s="37">
        <v>3</v>
      </c>
      <c r="O112" s="37">
        <v>3</v>
      </c>
      <c r="P112" s="37">
        <v>3</v>
      </c>
      <c r="Q112" s="37"/>
      <c r="R112" s="37"/>
      <c r="S112" s="37"/>
      <c r="T112" s="37"/>
      <c r="U112" s="37"/>
      <c r="V112" s="37"/>
      <c r="W112" s="37"/>
      <c r="X112" s="37"/>
      <c r="Y112" s="17" t="s">
        <v>953</v>
      </c>
      <c r="Z112" s="37">
        <f t="shared" si="2"/>
        <v>3.5</v>
      </c>
      <c r="AA112" s="38">
        <v>72.438684621554316</v>
      </c>
      <c r="AB112" s="37" t="s">
        <v>3</v>
      </c>
      <c r="AC112" s="37" t="s">
        <v>1547</v>
      </c>
      <c r="AD112" s="37" t="s">
        <v>281</v>
      </c>
      <c r="AE112" s="44" t="str">
        <f t="shared" si="3"/>
        <v>TO:0000346 (Tiller number) = Low (Between 25% and 74%)</v>
      </c>
      <c r="AG112" s="39"/>
    </row>
    <row r="113" spans="1:33" s="44" customFormat="1" x14ac:dyDescent="0.2">
      <c r="A113" s="37" t="s">
        <v>282</v>
      </c>
      <c r="B113" s="42" t="s">
        <v>870</v>
      </c>
      <c r="C113" s="37" t="s">
        <v>19</v>
      </c>
      <c r="D113" s="37" t="s">
        <v>282</v>
      </c>
      <c r="E113" s="37">
        <v>7</v>
      </c>
      <c r="F113" s="37">
        <v>10</v>
      </c>
      <c r="G113" s="37">
        <v>1</v>
      </c>
      <c r="H113" s="37">
        <v>1</v>
      </c>
      <c r="I113" s="37">
        <v>2</v>
      </c>
      <c r="J113" s="37">
        <v>2</v>
      </c>
      <c r="K113" s="37">
        <v>5</v>
      </c>
      <c r="L113" s="37">
        <v>5</v>
      </c>
      <c r="M113" s="37">
        <v>6</v>
      </c>
      <c r="N113" s="37">
        <v>6</v>
      </c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17" t="s">
        <v>953</v>
      </c>
      <c r="Z113" s="37">
        <f t="shared" si="2"/>
        <v>4.5</v>
      </c>
      <c r="AA113" s="38">
        <v>93.135451656284133</v>
      </c>
      <c r="AB113" s="37" t="s">
        <v>2</v>
      </c>
      <c r="AC113" s="37" t="s">
        <v>1549</v>
      </c>
      <c r="AD113" s="37" t="s">
        <v>282</v>
      </c>
      <c r="AE113" s="44" t="str">
        <f t="shared" si="3"/>
        <v>TO:0000346 (Tiller number) = Normal (Between 75% and 125%)</v>
      </c>
      <c r="AG113" s="39"/>
    </row>
    <row r="114" spans="1:33" s="44" customFormat="1" x14ac:dyDescent="0.2">
      <c r="A114" s="37" t="s">
        <v>136</v>
      </c>
      <c r="B114" s="42" t="s">
        <v>871</v>
      </c>
      <c r="C114" s="37" t="s">
        <v>19</v>
      </c>
      <c r="D114" s="37" t="s">
        <v>136</v>
      </c>
      <c r="E114" s="37">
        <v>8</v>
      </c>
      <c r="F114" s="37">
        <v>9</v>
      </c>
      <c r="G114" s="37">
        <v>3</v>
      </c>
      <c r="H114" s="37">
        <v>3</v>
      </c>
      <c r="I114" s="37">
        <v>4</v>
      </c>
      <c r="J114" s="37">
        <v>4</v>
      </c>
      <c r="K114" s="37">
        <v>5</v>
      </c>
      <c r="L114" s="37">
        <v>5</v>
      </c>
      <c r="M114" s="37">
        <v>6</v>
      </c>
      <c r="N114" s="37">
        <v>6</v>
      </c>
      <c r="O114" s="37">
        <v>6</v>
      </c>
      <c r="P114" s="37"/>
      <c r="Q114" s="37"/>
      <c r="R114" s="37"/>
      <c r="S114" s="37"/>
      <c r="T114" s="37"/>
      <c r="U114" s="37"/>
      <c r="V114" s="37"/>
      <c r="W114" s="37"/>
      <c r="X114" s="37"/>
      <c r="Y114" s="17" t="s">
        <v>953</v>
      </c>
      <c r="Z114" s="37">
        <f t="shared" si="2"/>
        <v>5.3636363636363633</v>
      </c>
      <c r="AA114" s="38">
        <v>111.00993227718715</v>
      </c>
      <c r="AB114" s="37" t="s">
        <v>2</v>
      </c>
      <c r="AC114" s="37" t="s">
        <v>1549</v>
      </c>
      <c r="AD114" s="37" t="s">
        <v>136</v>
      </c>
      <c r="AE114" s="44" t="str">
        <f t="shared" si="3"/>
        <v>TO:0000346 (Tiller number) = Normal (Between 75% and 125%)</v>
      </c>
      <c r="AG114" s="39"/>
    </row>
    <row r="115" spans="1:33" s="44" customFormat="1" x14ac:dyDescent="0.2">
      <c r="A115" s="37" t="s">
        <v>283</v>
      </c>
      <c r="B115" s="42" t="s">
        <v>872</v>
      </c>
      <c r="C115" s="37" t="s">
        <v>19</v>
      </c>
      <c r="D115" s="37" t="s">
        <v>283</v>
      </c>
      <c r="E115" s="37">
        <v>6</v>
      </c>
      <c r="F115" s="37">
        <v>7</v>
      </c>
      <c r="G115" s="37">
        <v>8</v>
      </c>
      <c r="H115" s="37">
        <v>9</v>
      </c>
      <c r="I115" s="37">
        <v>10</v>
      </c>
      <c r="J115" s="37">
        <v>3</v>
      </c>
      <c r="K115" s="37">
        <v>3</v>
      </c>
      <c r="L115" s="37">
        <v>4</v>
      </c>
      <c r="M115" s="37">
        <v>4</v>
      </c>
      <c r="N115" s="37">
        <v>4</v>
      </c>
      <c r="O115" s="37">
        <v>5</v>
      </c>
      <c r="P115" s="37">
        <v>5</v>
      </c>
      <c r="Q115" s="37">
        <v>5</v>
      </c>
      <c r="R115" s="37"/>
      <c r="S115" s="37"/>
      <c r="T115" s="37"/>
      <c r="U115" s="37"/>
      <c r="V115" s="37"/>
      <c r="W115" s="37"/>
      <c r="X115" s="37"/>
      <c r="Y115" s="17" t="s">
        <v>953</v>
      </c>
      <c r="Z115" s="37">
        <f t="shared" si="2"/>
        <v>5.615384615384615</v>
      </c>
      <c r="AA115" s="38">
        <v>116.22030719502122</v>
      </c>
      <c r="AB115" s="37" t="s">
        <v>2</v>
      </c>
      <c r="AC115" s="37" t="s">
        <v>1549</v>
      </c>
      <c r="AD115" s="37" t="s">
        <v>283</v>
      </c>
      <c r="AE115" s="44" t="str">
        <f t="shared" si="3"/>
        <v>TO:0000346 (Tiller number) = Normal (Between 75% and 125%)</v>
      </c>
      <c r="AG115" s="39"/>
    </row>
    <row r="116" spans="1:33" s="44" customFormat="1" x14ac:dyDescent="0.2">
      <c r="A116" s="37" t="s">
        <v>137</v>
      </c>
      <c r="B116" s="42" t="s">
        <v>873</v>
      </c>
      <c r="C116" s="37" t="s">
        <v>19</v>
      </c>
      <c r="D116" s="37" t="s">
        <v>137</v>
      </c>
      <c r="E116" s="37">
        <v>3</v>
      </c>
      <c r="F116" s="37">
        <v>8</v>
      </c>
      <c r="G116" s="37">
        <v>6</v>
      </c>
      <c r="H116" s="37">
        <v>6</v>
      </c>
      <c r="I116" s="37">
        <v>7</v>
      </c>
      <c r="J116" s="37">
        <v>7</v>
      </c>
      <c r="K116" s="37">
        <v>9</v>
      </c>
      <c r="L116" s="37">
        <v>9</v>
      </c>
      <c r="M116" s="37">
        <v>5</v>
      </c>
      <c r="N116" s="37">
        <v>5</v>
      </c>
      <c r="O116" s="37">
        <v>5</v>
      </c>
      <c r="P116" s="37">
        <v>5</v>
      </c>
      <c r="Q116" s="37"/>
      <c r="R116" s="37"/>
      <c r="S116" s="37"/>
      <c r="T116" s="37"/>
      <c r="U116" s="37"/>
      <c r="V116" s="37"/>
      <c r="W116" s="37"/>
      <c r="X116" s="37"/>
      <c r="Y116" s="17" t="s">
        <v>953</v>
      </c>
      <c r="Z116" s="37">
        <f t="shared" si="2"/>
        <v>6.25</v>
      </c>
      <c r="AA116" s="38">
        <v>129.35479396706128</v>
      </c>
      <c r="AB116" s="37" t="s">
        <v>1</v>
      </c>
      <c r="AC116" s="37" t="s">
        <v>1548</v>
      </c>
      <c r="AD116" s="37" t="s">
        <v>137</v>
      </c>
      <c r="AE116" s="44" t="str">
        <f t="shared" si="3"/>
        <v>TO:0000346 (Tiller number) = High (Between 126% and 175%)</v>
      </c>
      <c r="AG116" s="39"/>
    </row>
    <row r="117" spans="1:33" s="44" customFormat="1" x14ac:dyDescent="0.2">
      <c r="A117" s="37" t="s">
        <v>138</v>
      </c>
      <c r="B117" s="42" t="s">
        <v>874</v>
      </c>
      <c r="C117" s="37" t="s">
        <v>19</v>
      </c>
      <c r="D117" s="37" t="s">
        <v>138</v>
      </c>
      <c r="E117" s="37">
        <v>2</v>
      </c>
      <c r="F117" s="37">
        <v>6</v>
      </c>
      <c r="G117" s="37">
        <v>8</v>
      </c>
      <c r="H117" s="37">
        <v>3</v>
      </c>
      <c r="I117" s="37">
        <v>3</v>
      </c>
      <c r="J117" s="37">
        <v>4</v>
      </c>
      <c r="K117" s="37">
        <v>4</v>
      </c>
      <c r="L117" s="37">
        <v>7</v>
      </c>
      <c r="M117" s="37">
        <v>7</v>
      </c>
      <c r="N117" s="37">
        <v>5</v>
      </c>
      <c r="O117" s="37">
        <v>5</v>
      </c>
      <c r="P117" s="37">
        <v>5</v>
      </c>
      <c r="Q117" s="37"/>
      <c r="R117" s="37"/>
      <c r="S117" s="37"/>
      <c r="T117" s="37"/>
      <c r="U117" s="37"/>
      <c r="V117" s="37"/>
      <c r="W117" s="37"/>
      <c r="X117" s="37"/>
      <c r="Y117" s="17" t="s">
        <v>953</v>
      </c>
      <c r="Z117" s="37">
        <f t="shared" si="2"/>
        <v>4.916666666666667</v>
      </c>
      <c r="AA117" s="38">
        <v>101.75910458742155</v>
      </c>
      <c r="AB117" s="37" t="s">
        <v>2</v>
      </c>
      <c r="AC117" s="37" t="s">
        <v>1549</v>
      </c>
      <c r="AD117" s="37" t="s">
        <v>138</v>
      </c>
      <c r="AE117" s="44" t="str">
        <f t="shared" si="3"/>
        <v>TO:0000346 (Tiller number) = Normal (Between 75% and 125%)</v>
      </c>
      <c r="AG117" s="39"/>
    </row>
    <row r="118" spans="1:33" s="44" customFormat="1" x14ac:dyDescent="0.2">
      <c r="A118" s="37" t="s">
        <v>18</v>
      </c>
      <c r="B118" s="42" t="s">
        <v>875</v>
      </c>
      <c r="C118" s="37" t="s">
        <v>19</v>
      </c>
      <c r="D118" s="37" t="s">
        <v>18</v>
      </c>
      <c r="E118" s="37">
        <v>1</v>
      </c>
      <c r="F118" s="37">
        <v>3</v>
      </c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17" t="s">
        <v>953</v>
      </c>
      <c r="Z118" s="37">
        <f t="shared" si="2"/>
        <v>2</v>
      </c>
      <c r="AA118" s="38">
        <v>41.393534069459612</v>
      </c>
      <c r="AB118" s="37" t="s">
        <v>3</v>
      </c>
      <c r="AC118" s="37" t="s">
        <v>1547</v>
      </c>
      <c r="AD118" s="37" t="s">
        <v>18</v>
      </c>
      <c r="AE118" s="44" t="str">
        <f t="shared" si="3"/>
        <v>TO:0000346 (Tiller number) = Low (Between 25% and 74%)</v>
      </c>
      <c r="AG118" s="39"/>
    </row>
    <row r="119" spans="1:33" s="44" customFormat="1" x14ac:dyDescent="0.2">
      <c r="A119" s="37" t="s">
        <v>104</v>
      </c>
      <c r="B119" s="42" t="s">
        <v>876</v>
      </c>
      <c r="C119" s="37" t="s">
        <v>19</v>
      </c>
      <c r="D119" s="37" t="s">
        <v>104</v>
      </c>
      <c r="E119" s="37">
        <v>5</v>
      </c>
      <c r="F119" s="37">
        <v>3</v>
      </c>
      <c r="G119" s="37">
        <v>3</v>
      </c>
      <c r="H119" s="37">
        <v>3</v>
      </c>
      <c r="I119" s="37">
        <v>6</v>
      </c>
      <c r="J119" s="37">
        <v>6</v>
      </c>
      <c r="K119" s="37">
        <v>6</v>
      </c>
      <c r="L119" s="37">
        <v>4</v>
      </c>
      <c r="M119" s="37">
        <v>4</v>
      </c>
      <c r="N119" s="37">
        <v>4</v>
      </c>
      <c r="O119" s="37">
        <v>4</v>
      </c>
      <c r="P119" s="37"/>
      <c r="Q119" s="37"/>
      <c r="R119" s="37"/>
      <c r="S119" s="37"/>
      <c r="T119" s="37"/>
      <c r="U119" s="37"/>
      <c r="V119" s="37"/>
      <c r="W119" s="37"/>
      <c r="X119" s="37"/>
      <c r="Y119" s="17" t="s">
        <v>953</v>
      </c>
      <c r="Z119" s="37">
        <f t="shared" si="2"/>
        <v>4.3636363636363633</v>
      </c>
      <c r="AA119" s="38">
        <v>90.31316524245733</v>
      </c>
      <c r="AB119" s="37" t="s">
        <v>2</v>
      </c>
      <c r="AC119" s="37" t="s">
        <v>1549</v>
      </c>
      <c r="AD119" s="37" t="s">
        <v>104</v>
      </c>
      <c r="AE119" s="44" t="str">
        <f t="shared" si="3"/>
        <v>TO:0000346 (Tiller number) = Normal (Between 75% and 125%)</v>
      </c>
      <c r="AG119" s="39"/>
    </row>
    <row r="120" spans="1:33" s="44" customFormat="1" x14ac:dyDescent="0.2">
      <c r="A120" s="37" t="s">
        <v>48</v>
      </c>
      <c r="B120" s="42" t="s">
        <v>877</v>
      </c>
      <c r="C120" s="37" t="s">
        <v>19</v>
      </c>
      <c r="D120" s="37" t="s">
        <v>48</v>
      </c>
      <c r="E120" s="37">
        <v>7</v>
      </c>
      <c r="F120" s="37">
        <v>5</v>
      </c>
      <c r="G120" s="37">
        <v>5</v>
      </c>
      <c r="H120" s="37">
        <v>6</v>
      </c>
      <c r="I120" s="37">
        <v>6</v>
      </c>
      <c r="J120" s="37">
        <v>8</v>
      </c>
      <c r="K120" s="37">
        <v>8</v>
      </c>
      <c r="L120" s="37">
        <v>9</v>
      </c>
      <c r="M120" s="37">
        <v>9</v>
      </c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17" t="s">
        <v>953</v>
      </c>
      <c r="Z120" s="37">
        <f t="shared" si="2"/>
        <v>7</v>
      </c>
      <c r="AA120" s="38">
        <v>144.87736924310863</v>
      </c>
      <c r="AB120" s="37" t="s">
        <v>1</v>
      </c>
      <c r="AC120" s="37" t="s">
        <v>1548</v>
      </c>
      <c r="AD120" s="37" t="s">
        <v>48</v>
      </c>
      <c r="AE120" s="44" t="str">
        <f t="shared" si="3"/>
        <v>TO:0000346 (Tiller number) = High (Between 126% and 175%)</v>
      </c>
      <c r="AG120" s="39"/>
    </row>
    <row r="121" spans="1:33" s="44" customFormat="1" x14ac:dyDescent="0.2">
      <c r="A121" s="37" t="s">
        <v>49</v>
      </c>
      <c r="B121" s="42" t="s">
        <v>878</v>
      </c>
      <c r="C121" s="37" t="s">
        <v>19</v>
      </c>
      <c r="D121" s="37" t="s">
        <v>49</v>
      </c>
      <c r="E121" s="37">
        <v>1</v>
      </c>
      <c r="F121" s="37">
        <v>4</v>
      </c>
      <c r="G121" s="37">
        <v>5</v>
      </c>
      <c r="H121" s="37">
        <v>9</v>
      </c>
      <c r="I121" s="37">
        <v>10</v>
      </c>
      <c r="J121" s="37">
        <v>13</v>
      </c>
      <c r="K121" s="37">
        <v>6</v>
      </c>
      <c r="L121" s="37">
        <v>6</v>
      </c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17" t="s">
        <v>953</v>
      </c>
      <c r="Z121" s="37">
        <f t="shared" si="2"/>
        <v>6.75</v>
      </c>
      <c r="AA121" s="38">
        <v>139.70317748442619</v>
      </c>
      <c r="AB121" s="37" t="s">
        <v>1</v>
      </c>
      <c r="AC121" s="37" t="s">
        <v>1548</v>
      </c>
      <c r="AD121" s="37" t="s">
        <v>49</v>
      </c>
      <c r="AE121" s="44" t="str">
        <f t="shared" si="3"/>
        <v>TO:0000346 (Tiller number) = High (Between 126% and 175%)</v>
      </c>
      <c r="AG121" s="39"/>
    </row>
    <row r="122" spans="1:33" s="44" customFormat="1" x14ac:dyDescent="0.2">
      <c r="A122" s="37" t="s">
        <v>65</v>
      </c>
      <c r="B122" s="42" t="s">
        <v>879</v>
      </c>
      <c r="C122" s="37" t="s">
        <v>34</v>
      </c>
      <c r="D122" s="37" t="s">
        <v>65</v>
      </c>
      <c r="E122" s="37">
        <v>2</v>
      </c>
      <c r="F122" s="37">
        <v>3</v>
      </c>
      <c r="G122" s="37">
        <v>7</v>
      </c>
      <c r="H122" s="37">
        <v>4</v>
      </c>
      <c r="I122" s="37">
        <v>4</v>
      </c>
      <c r="J122" s="37">
        <v>5</v>
      </c>
      <c r="K122" s="37">
        <v>5</v>
      </c>
      <c r="L122" s="37">
        <v>6</v>
      </c>
      <c r="M122" s="37">
        <v>6</v>
      </c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17" t="s">
        <v>953</v>
      </c>
      <c r="Z122" s="37">
        <f t="shared" si="2"/>
        <v>4.666666666666667</v>
      </c>
      <c r="AA122" s="38">
        <v>111.35276345294878</v>
      </c>
      <c r="AB122" s="37" t="s">
        <v>2</v>
      </c>
      <c r="AC122" s="37" t="s">
        <v>1549</v>
      </c>
      <c r="AD122" s="37" t="s">
        <v>65</v>
      </c>
      <c r="AE122" s="44" t="str">
        <f t="shared" si="3"/>
        <v>TO:0000346 (Tiller number) = Normal (Between 75% and 125%)</v>
      </c>
      <c r="AG122" s="39"/>
    </row>
    <row r="123" spans="1:33" s="44" customFormat="1" x14ac:dyDescent="0.2">
      <c r="A123" s="37" t="s">
        <v>284</v>
      </c>
      <c r="B123" s="48" t="s">
        <v>880</v>
      </c>
      <c r="C123" s="37" t="s">
        <v>34</v>
      </c>
      <c r="D123" s="37" t="s">
        <v>284</v>
      </c>
      <c r="E123" s="37">
        <v>2</v>
      </c>
      <c r="F123" s="37">
        <v>5</v>
      </c>
      <c r="G123" s="37">
        <v>3</v>
      </c>
      <c r="H123" s="37">
        <v>3</v>
      </c>
      <c r="I123" s="37">
        <v>3</v>
      </c>
      <c r="J123" s="37">
        <v>3</v>
      </c>
      <c r="K123" s="37">
        <v>3</v>
      </c>
      <c r="L123" s="37">
        <v>3</v>
      </c>
      <c r="M123" s="37">
        <v>3</v>
      </c>
      <c r="N123" s="37">
        <v>3</v>
      </c>
      <c r="O123" s="37">
        <v>4</v>
      </c>
      <c r="P123" s="37">
        <v>4</v>
      </c>
      <c r="Q123" s="37"/>
      <c r="R123" s="37"/>
      <c r="S123" s="37"/>
      <c r="T123" s="37"/>
      <c r="U123" s="37"/>
      <c r="V123" s="37"/>
      <c r="W123" s="37"/>
      <c r="X123" s="37"/>
      <c r="Y123" s="17" t="s">
        <v>953</v>
      </c>
      <c r="Z123" s="37">
        <f t="shared" si="2"/>
        <v>3.25</v>
      </c>
      <c r="AA123" s="38">
        <v>77.549245976160748</v>
      </c>
      <c r="AB123" s="37" t="s">
        <v>2</v>
      </c>
      <c r="AC123" s="37" t="s">
        <v>1549</v>
      </c>
      <c r="AD123" s="37" t="s">
        <v>284</v>
      </c>
      <c r="AE123" s="44" t="str">
        <f t="shared" si="3"/>
        <v>TO:0000346 (Tiller number) = Normal (Between 75% and 125%)</v>
      </c>
      <c r="AG123" s="39"/>
    </row>
    <row r="124" spans="1:33" s="44" customFormat="1" x14ac:dyDescent="0.2">
      <c r="A124" s="37" t="s">
        <v>33</v>
      </c>
      <c r="B124" s="40" t="s">
        <v>881</v>
      </c>
      <c r="C124" s="37" t="s">
        <v>34</v>
      </c>
      <c r="D124" s="37" t="s">
        <v>33</v>
      </c>
      <c r="E124" s="37">
        <v>2</v>
      </c>
      <c r="F124" s="37">
        <v>4</v>
      </c>
      <c r="G124" s="37">
        <v>3</v>
      </c>
      <c r="H124" s="37">
        <v>3</v>
      </c>
      <c r="I124" s="37">
        <v>3</v>
      </c>
      <c r="J124" s="37">
        <v>3</v>
      </c>
      <c r="K124" s="37">
        <v>3</v>
      </c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17" t="s">
        <v>953</v>
      </c>
      <c r="Z124" s="37">
        <f t="shared" si="2"/>
        <v>3</v>
      </c>
      <c r="AA124" s="38">
        <v>71.583919362609919</v>
      </c>
      <c r="AB124" s="37" t="s">
        <v>3</v>
      </c>
      <c r="AC124" s="37" t="s">
        <v>1547</v>
      </c>
      <c r="AD124" s="37" t="s">
        <v>33</v>
      </c>
      <c r="AE124" s="44" t="str">
        <f t="shared" si="3"/>
        <v>TO:0000346 (Tiller number) = Low (Between 25% and 74%)</v>
      </c>
      <c r="AG124" s="39"/>
    </row>
    <row r="125" spans="1:33" s="44" customFormat="1" x14ac:dyDescent="0.2">
      <c r="A125" s="37" t="s">
        <v>285</v>
      </c>
      <c r="B125" s="40" t="s">
        <v>882</v>
      </c>
      <c r="C125" s="37" t="s">
        <v>34</v>
      </c>
      <c r="D125" s="37" t="s">
        <v>285</v>
      </c>
      <c r="E125" s="37">
        <v>3</v>
      </c>
      <c r="F125" s="37">
        <v>6</v>
      </c>
      <c r="G125" s="37">
        <v>7</v>
      </c>
      <c r="H125" s="37">
        <v>7</v>
      </c>
      <c r="I125" s="37">
        <v>4</v>
      </c>
      <c r="J125" s="37">
        <v>4</v>
      </c>
      <c r="K125" s="37">
        <v>4</v>
      </c>
      <c r="L125" s="37">
        <v>5</v>
      </c>
      <c r="M125" s="37">
        <v>5</v>
      </c>
      <c r="N125" s="37">
        <v>5</v>
      </c>
      <c r="O125" s="37">
        <v>5</v>
      </c>
      <c r="P125" s="37">
        <v>5</v>
      </c>
      <c r="Q125" s="37"/>
      <c r="R125" s="37"/>
      <c r="S125" s="37"/>
      <c r="T125" s="37"/>
      <c r="U125" s="37"/>
      <c r="V125" s="37"/>
      <c r="W125" s="37"/>
      <c r="X125" s="37"/>
      <c r="Y125" s="17" t="s">
        <v>953</v>
      </c>
      <c r="Z125" s="37">
        <f t="shared" si="2"/>
        <v>5</v>
      </c>
      <c r="AA125" s="38">
        <v>119.30653227101654</v>
      </c>
      <c r="AB125" s="37" t="s">
        <v>2</v>
      </c>
      <c r="AC125" s="37" t="s">
        <v>1549</v>
      </c>
      <c r="AD125" s="37" t="s">
        <v>285</v>
      </c>
      <c r="AE125" s="44" t="str">
        <f t="shared" si="3"/>
        <v>TO:0000346 (Tiller number) = Normal (Between 75% and 125%)</v>
      </c>
      <c r="AG125" s="39"/>
    </row>
    <row r="126" spans="1:33" s="44" customFormat="1" x14ac:dyDescent="0.2">
      <c r="A126" s="37" t="s">
        <v>41</v>
      </c>
      <c r="B126" s="40" t="s">
        <v>883</v>
      </c>
      <c r="C126" s="37" t="s">
        <v>34</v>
      </c>
      <c r="D126" s="37" t="s">
        <v>41</v>
      </c>
      <c r="E126" s="37">
        <v>1</v>
      </c>
      <c r="F126" s="37">
        <v>3</v>
      </c>
      <c r="G126" s="37">
        <v>4</v>
      </c>
      <c r="H126" s="37">
        <v>2</v>
      </c>
      <c r="I126" s="37">
        <v>2</v>
      </c>
      <c r="J126" s="37">
        <v>5</v>
      </c>
      <c r="K126" s="37">
        <v>5</v>
      </c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17" t="s">
        <v>953</v>
      </c>
      <c r="Z126" s="37">
        <f t="shared" si="2"/>
        <v>3.1428571428571428</v>
      </c>
      <c r="AA126" s="38">
        <v>74.992677427496105</v>
      </c>
      <c r="AB126" s="37" t="s">
        <v>2</v>
      </c>
      <c r="AC126" s="37" t="s">
        <v>1549</v>
      </c>
      <c r="AD126" s="37" t="s">
        <v>41</v>
      </c>
      <c r="AE126" s="44" t="str">
        <f t="shared" si="3"/>
        <v>TO:0000346 (Tiller number) = Normal (Between 75% and 125%)</v>
      </c>
      <c r="AG126" s="39"/>
    </row>
    <row r="127" spans="1:33" s="44" customFormat="1" x14ac:dyDescent="0.2">
      <c r="A127" s="37" t="s">
        <v>286</v>
      </c>
      <c r="B127" s="40" t="s">
        <v>884</v>
      </c>
      <c r="C127" s="37" t="s">
        <v>34</v>
      </c>
      <c r="D127" s="37" t="s">
        <v>286</v>
      </c>
      <c r="E127" s="37">
        <v>1</v>
      </c>
      <c r="F127" s="37">
        <v>5</v>
      </c>
      <c r="G127" s="37">
        <v>6</v>
      </c>
      <c r="H127" s="37">
        <v>8</v>
      </c>
      <c r="I127" s="37">
        <v>9</v>
      </c>
      <c r="J127" s="37">
        <v>3</v>
      </c>
      <c r="K127" s="37">
        <v>3</v>
      </c>
      <c r="L127" s="37">
        <v>6</v>
      </c>
      <c r="M127" s="37">
        <v>6</v>
      </c>
      <c r="N127" s="37">
        <v>7</v>
      </c>
      <c r="O127" s="37">
        <v>7</v>
      </c>
      <c r="P127" s="37"/>
      <c r="Q127" s="37"/>
      <c r="R127" s="37"/>
      <c r="S127" s="37"/>
      <c r="T127" s="37"/>
      <c r="U127" s="37"/>
      <c r="V127" s="37"/>
      <c r="W127" s="37"/>
      <c r="X127" s="37"/>
      <c r="Y127" s="17" t="s">
        <v>953</v>
      </c>
      <c r="Z127" s="37">
        <f t="shared" si="2"/>
        <v>5.5454545454545459</v>
      </c>
      <c r="AA127" s="38">
        <v>132.32179033694564</v>
      </c>
      <c r="AB127" s="37" t="s">
        <v>1</v>
      </c>
      <c r="AC127" s="37" t="s">
        <v>1548</v>
      </c>
      <c r="AD127" s="37" t="s">
        <v>286</v>
      </c>
      <c r="AE127" s="44" t="str">
        <f t="shared" si="3"/>
        <v>TO:0000346 (Tiller number) = High (Between 126% and 175%)</v>
      </c>
      <c r="AG127" s="39"/>
    </row>
    <row r="128" spans="1:33" s="44" customFormat="1" x14ac:dyDescent="0.2">
      <c r="A128" s="37" t="s">
        <v>287</v>
      </c>
      <c r="B128" s="59" t="s">
        <v>885</v>
      </c>
      <c r="C128" s="37" t="s">
        <v>34</v>
      </c>
      <c r="D128" s="37" t="s">
        <v>287</v>
      </c>
      <c r="E128" s="37">
        <v>2</v>
      </c>
      <c r="F128" s="37">
        <v>7</v>
      </c>
      <c r="G128" s="37">
        <v>4</v>
      </c>
      <c r="H128" s="37">
        <v>4</v>
      </c>
      <c r="I128" s="37">
        <v>5</v>
      </c>
      <c r="J128" s="37">
        <v>5</v>
      </c>
      <c r="K128" s="37">
        <v>6</v>
      </c>
      <c r="L128" s="37">
        <v>6</v>
      </c>
      <c r="M128" s="37">
        <v>3</v>
      </c>
      <c r="N128" s="37">
        <v>3</v>
      </c>
      <c r="O128" s="37">
        <v>3</v>
      </c>
      <c r="P128" s="37">
        <v>3</v>
      </c>
      <c r="Q128" s="37"/>
      <c r="R128" s="37"/>
      <c r="S128" s="37"/>
      <c r="T128" s="37"/>
      <c r="U128" s="37"/>
      <c r="V128" s="37"/>
      <c r="W128" s="37"/>
      <c r="X128" s="37"/>
      <c r="Y128" s="17" t="s">
        <v>953</v>
      </c>
      <c r="Z128" s="37">
        <f t="shared" si="2"/>
        <v>4.25</v>
      </c>
      <c r="AA128" s="38">
        <v>101.41055243036406</v>
      </c>
      <c r="AB128" s="37" t="s">
        <v>2</v>
      </c>
      <c r="AC128" s="37" t="s">
        <v>1549</v>
      </c>
      <c r="AD128" s="37" t="s">
        <v>287</v>
      </c>
      <c r="AE128" s="44" t="str">
        <f t="shared" si="3"/>
        <v>TO:0000346 (Tiller number) = Normal (Between 75% and 125%)</v>
      </c>
      <c r="AG128" s="39"/>
    </row>
    <row r="129" spans="1:33" s="44" customFormat="1" x14ac:dyDescent="0.2">
      <c r="A129" s="37" t="s">
        <v>139</v>
      </c>
      <c r="B129" s="59" t="s">
        <v>886</v>
      </c>
      <c r="C129" s="37" t="s">
        <v>34</v>
      </c>
      <c r="D129" s="37" t="s">
        <v>139</v>
      </c>
      <c r="E129" s="37">
        <v>6</v>
      </c>
      <c r="F129" s="37">
        <v>6</v>
      </c>
      <c r="G129" s="37">
        <v>2</v>
      </c>
      <c r="H129" s="37">
        <v>2</v>
      </c>
      <c r="I129" s="37">
        <v>2</v>
      </c>
      <c r="J129" s="37">
        <v>3</v>
      </c>
      <c r="K129" s="37">
        <v>3</v>
      </c>
      <c r="L129" s="37">
        <v>3</v>
      </c>
      <c r="M129" s="37">
        <v>4</v>
      </c>
      <c r="N129" s="37">
        <v>4</v>
      </c>
      <c r="O129" s="37">
        <v>4</v>
      </c>
      <c r="P129" s="37">
        <v>4</v>
      </c>
      <c r="Q129" s="37"/>
      <c r="R129" s="37"/>
      <c r="S129" s="37"/>
      <c r="T129" s="37"/>
      <c r="U129" s="37"/>
      <c r="V129" s="37"/>
      <c r="W129" s="37"/>
      <c r="X129" s="37"/>
      <c r="Y129" s="17" t="s">
        <v>953</v>
      </c>
      <c r="Z129" s="37">
        <f t="shared" si="2"/>
        <v>3.5833333333333335</v>
      </c>
      <c r="AA129" s="38">
        <v>85.503014794228534</v>
      </c>
      <c r="AB129" s="37" t="s">
        <v>2</v>
      </c>
      <c r="AC129" s="37" t="s">
        <v>1549</v>
      </c>
      <c r="AD129" s="37" t="s">
        <v>139</v>
      </c>
      <c r="AE129" s="44" t="str">
        <f t="shared" si="3"/>
        <v>TO:0000346 (Tiller number) = Normal (Between 75% and 125%)</v>
      </c>
      <c r="AG129" s="39"/>
    </row>
    <row r="130" spans="1:33" s="44" customFormat="1" x14ac:dyDescent="0.2">
      <c r="A130" s="37" t="s">
        <v>288</v>
      </c>
      <c r="B130" s="59" t="s">
        <v>887</v>
      </c>
      <c r="C130" s="37" t="s">
        <v>34</v>
      </c>
      <c r="D130" s="37" t="s">
        <v>288</v>
      </c>
      <c r="E130" s="37">
        <v>2</v>
      </c>
      <c r="F130" s="37">
        <v>2</v>
      </c>
      <c r="G130" s="37">
        <v>5</v>
      </c>
      <c r="H130" s="37">
        <v>5</v>
      </c>
      <c r="I130" s="37">
        <v>4</v>
      </c>
      <c r="J130" s="37">
        <v>4</v>
      </c>
      <c r="K130" s="37">
        <v>4</v>
      </c>
      <c r="L130" s="37">
        <v>3</v>
      </c>
      <c r="M130" s="37">
        <v>3</v>
      </c>
      <c r="N130" s="37">
        <v>3</v>
      </c>
      <c r="O130" s="37">
        <v>3</v>
      </c>
      <c r="P130" s="37">
        <v>3</v>
      </c>
      <c r="Q130" s="37"/>
      <c r="R130" s="37"/>
      <c r="S130" s="37"/>
      <c r="T130" s="37"/>
      <c r="U130" s="37"/>
      <c r="V130" s="37"/>
      <c r="W130" s="37"/>
      <c r="X130" s="37"/>
      <c r="Y130" s="17" t="s">
        <v>953</v>
      </c>
      <c r="Z130" s="37">
        <f t="shared" ref="Z130:Z193" si="4">AVERAGE(E130:X130)</f>
        <v>3.4166666666666665</v>
      </c>
      <c r="AA130" s="38">
        <v>81.52613038519462</v>
      </c>
      <c r="AB130" s="37" t="s">
        <v>2</v>
      </c>
      <c r="AC130" s="37" t="s">
        <v>1549</v>
      </c>
      <c r="AD130" s="37" t="s">
        <v>288</v>
      </c>
      <c r="AE130" s="44" t="str">
        <f t="shared" si="3"/>
        <v>TO:0000346 (Tiller number) = Normal (Between 75% and 125%)</v>
      </c>
      <c r="AG130" s="39"/>
    </row>
    <row r="131" spans="1:33" s="44" customFormat="1" x14ac:dyDescent="0.2">
      <c r="A131" s="37" t="s">
        <v>140</v>
      </c>
      <c r="B131" s="59" t="s">
        <v>888</v>
      </c>
      <c r="C131" s="37" t="s">
        <v>34</v>
      </c>
      <c r="D131" s="37" t="s">
        <v>140</v>
      </c>
      <c r="E131" s="37">
        <v>2</v>
      </c>
      <c r="F131" s="37">
        <v>2</v>
      </c>
      <c r="G131" s="37">
        <v>5</v>
      </c>
      <c r="H131" s="37">
        <v>5</v>
      </c>
      <c r="I131" s="37">
        <v>5</v>
      </c>
      <c r="J131" s="37">
        <v>5</v>
      </c>
      <c r="K131" s="37">
        <v>3</v>
      </c>
      <c r="L131" s="37">
        <v>3</v>
      </c>
      <c r="M131" s="37">
        <v>3</v>
      </c>
      <c r="N131" s="37">
        <v>3</v>
      </c>
      <c r="O131" s="37">
        <v>3</v>
      </c>
      <c r="P131" s="37">
        <v>3</v>
      </c>
      <c r="Q131" s="37"/>
      <c r="R131" s="37"/>
      <c r="S131" s="37"/>
      <c r="T131" s="37"/>
      <c r="U131" s="37"/>
      <c r="V131" s="37"/>
      <c r="W131" s="37"/>
      <c r="X131" s="37"/>
      <c r="Y131" s="17" t="s">
        <v>953</v>
      </c>
      <c r="Z131" s="37">
        <f t="shared" si="4"/>
        <v>3.5</v>
      </c>
      <c r="AA131" s="38">
        <v>83.514572589711577</v>
      </c>
      <c r="AB131" s="37" t="s">
        <v>2</v>
      </c>
      <c r="AC131" s="37" t="s">
        <v>1549</v>
      </c>
      <c r="AD131" s="37" t="s">
        <v>140</v>
      </c>
      <c r="AE131" s="44" t="str">
        <f t="shared" ref="AE131:AE194" si="5">CONCATENATE( "TO:0000346 (Tiller number) = ",AC131)</f>
        <v>TO:0000346 (Tiller number) = Normal (Between 75% and 125%)</v>
      </c>
      <c r="AG131" s="39"/>
    </row>
    <row r="132" spans="1:33" s="44" customFormat="1" x14ac:dyDescent="0.2">
      <c r="A132" s="37" t="s">
        <v>289</v>
      </c>
      <c r="B132" s="59" t="s">
        <v>889</v>
      </c>
      <c r="C132" s="37" t="s">
        <v>34</v>
      </c>
      <c r="D132" s="37" t="s">
        <v>289</v>
      </c>
      <c r="E132" s="37">
        <v>1</v>
      </c>
      <c r="F132" s="37">
        <v>2</v>
      </c>
      <c r="G132" s="37">
        <v>3</v>
      </c>
      <c r="H132" s="37">
        <v>3</v>
      </c>
      <c r="I132" s="37">
        <v>3</v>
      </c>
      <c r="J132" s="37">
        <v>3</v>
      </c>
      <c r="K132" s="37">
        <v>4</v>
      </c>
      <c r="L132" s="37">
        <v>4</v>
      </c>
      <c r="M132" s="37">
        <v>4</v>
      </c>
      <c r="N132" s="37">
        <v>4</v>
      </c>
      <c r="O132" s="37">
        <v>4</v>
      </c>
      <c r="P132" s="37">
        <v>4</v>
      </c>
      <c r="Q132" s="37"/>
      <c r="R132" s="37"/>
      <c r="S132" s="37"/>
      <c r="T132" s="37"/>
      <c r="U132" s="37"/>
      <c r="V132" s="37"/>
      <c r="W132" s="37"/>
      <c r="X132" s="37"/>
      <c r="Y132" s="17" t="s">
        <v>953</v>
      </c>
      <c r="Z132" s="37">
        <f t="shared" si="4"/>
        <v>3.25</v>
      </c>
      <c r="AA132" s="38">
        <v>77.549245976160748</v>
      </c>
      <c r="AB132" s="37" t="s">
        <v>2</v>
      </c>
      <c r="AC132" s="37" t="s">
        <v>1549</v>
      </c>
      <c r="AD132" s="37" t="s">
        <v>289</v>
      </c>
      <c r="AE132" s="44" t="str">
        <f t="shared" si="5"/>
        <v>TO:0000346 (Tiller number) = Normal (Between 75% and 125%)</v>
      </c>
      <c r="AG132" s="39"/>
    </row>
    <row r="133" spans="1:33" s="44" customFormat="1" x14ac:dyDescent="0.2">
      <c r="A133" s="37" t="s">
        <v>105</v>
      </c>
      <c r="B133" s="59" t="s">
        <v>890</v>
      </c>
      <c r="C133" s="37" t="s">
        <v>34</v>
      </c>
      <c r="D133" s="37" t="s">
        <v>105</v>
      </c>
      <c r="E133" s="37">
        <v>3</v>
      </c>
      <c r="F133" s="37">
        <v>6</v>
      </c>
      <c r="G133" s="37">
        <v>5</v>
      </c>
      <c r="H133" s="37">
        <v>5</v>
      </c>
      <c r="I133" s="37">
        <v>8</v>
      </c>
      <c r="J133" s="37">
        <v>8</v>
      </c>
      <c r="K133" s="37">
        <v>8</v>
      </c>
      <c r="L133" s="37">
        <v>4</v>
      </c>
      <c r="M133" s="37">
        <v>4</v>
      </c>
      <c r="N133" s="37">
        <v>4</v>
      </c>
      <c r="O133" s="37">
        <v>4</v>
      </c>
      <c r="P133" s="37">
        <v>4</v>
      </c>
      <c r="Q133" s="37"/>
      <c r="R133" s="37"/>
      <c r="S133" s="37"/>
      <c r="T133" s="37"/>
      <c r="U133" s="37"/>
      <c r="V133" s="37"/>
      <c r="W133" s="37"/>
      <c r="X133" s="37"/>
      <c r="Y133" s="17" t="s">
        <v>953</v>
      </c>
      <c r="Z133" s="37">
        <f t="shared" si="4"/>
        <v>5.25</v>
      </c>
      <c r="AA133" s="38">
        <v>125.27185888456737</v>
      </c>
      <c r="AB133" s="37" t="s">
        <v>2</v>
      </c>
      <c r="AC133" s="37" t="s">
        <v>1549</v>
      </c>
      <c r="AD133" s="37" t="s">
        <v>105</v>
      </c>
      <c r="AE133" s="44" t="str">
        <f t="shared" si="5"/>
        <v>TO:0000346 (Tiller number) = Normal (Between 75% and 125%)</v>
      </c>
      <c r="AG133" s="39"/>
    </row>
    <row r="134" spans="1:33" s="44" customFormat="1" x14ac:dyDescent="0.2">
      <c r="A134" s="37" t="s">
        <v>141</v>
      </c>
      <c r="B134" s="59" t="s">
        <v>891</v>
      </c>
      <c r="C134" s="37" t="s">
        <v>34</v>
      </c>
      <c r="D134" s="37" t="s">
        <v>141</v>
      </c>
      <c r="E134" s="37">
        <v>1</v>
      </c>
      <c r="F134" s="37">
        <v>4</v>
      </c>
      <c r="G134" s="37">
        <v>4</v>
      </c>
      <c r="H134" s="37">
        <v>7</v>
      </c>
      <c r="I134" s="37">
        <v>7</v>
      </c>
      <c r="J134" s="37">
        <v>5</v>
      </c>
      <c r="K134" s="37">
        <v>5</v>
      </c>
      <c r="L134" s="37">
        <v>5</v>
      </c>
      <c r="M134" s="37">
        <v>3</v>
      </c>
      <c r="N134" s="37">
        <v>3</v>
      </c>
      <c r="O134" s="37">
        <v>3</v>
      </c>
      <c r="P134" s="37">
        <v>3</v>
      </c>
      <c r="Q134" s="37"/>
      <c r="R134" s="37"/>
      <c r="S134" s="37"/>
      <c r="T134" s="37"/>
      <c r="U134" s="37"/>
      <c r="V134" s="37"/>
      <c r="W134" s="37"/>
      <c r="X134" s="37"/>
      <c r="Y134" s="17" t="s">
        <v>953</v>
      </c>
      <c r="Z134" s="37">
        <f t="shared" si="4"/>
        <v>4.166666666666667</v>
      </c>
      <c r="AA134" s="38">
        <v>99.422110225847121</v>
      </c>
      <c r="AB134" s="37" t="s">
        <v>2</v>
      </c>
      <c r="AC134" s="37" t="s">
        <v>1549</v>
      </c>
      <c r="AD134" s="37" t="s">
        <v>141</v>
      </c>
      <c r="AE134" s="44" t="str">
        <f t="shared" si="5"/>
        <v>TO:0000346 (Tiller number) = Normal (Between 75% and 125%)</v>
      </c>
      <c r="AG134" s="39"/>
    </row>
    <row r="135" spans="1:33" s="44" customFormat="1" x14ac:dyDescent="0.2">
      <c r="A135" s="37" t="s">
        <v>35</v>
      </c>
      <c r="B135" s="59" t="s">
        <v>892</v>
      </c>
      <c r="C135" s="37" t="s">
        <v>34</v>
      </c>
      <c r="D135" s="37" t="s">
        <v>35</v>
      </c>
      <c r="E135" s="37">
        <v>6</v>
      </c>
      <c r="F135" s="37">
        <v>7</v>
      </c>
      <c r="G135" s="37">
        <v>3</v>
      </c>
      <c r="H135" s="37">
        <v>3</v>
      </c>
      <c r="I135" s="37">
        <v>3</v>
      </c>
      <c r="J135" s="37">
        <v>3</v>
      </c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17" t="s">
        <v>953</v>
      </c>
      <c r="Z135" s="37">
        <f t="shared" si="4"/>
        <v>4.166666666666667</v>
      </c>
      <c r="AA135" s="38">
        <v>99.422110225847121</v>
      </c>
      <c r="AB135" s="37" t="s">
        <v>2</v>
      </c>
      <c r="AC135" s="37" t="s">
        <v>1549</v>
      </c>
      <c r="AD135" s="37" t="s">
        <v>35</v>
      </c>
      <c r="AE135" s="44" t="str">
        <f t="shared" si="5"/>
        <v>TO:0000346 (Tiller number) = Normal (Between 75% and 125%)</v>
      </c>
      <c r="AG135" s="39"/>
    </row>
    <row r="136" spans="1:33" s="44" customFormat="1" x14ac:dyDescent="0.2">
      <c r="A136" s="37" t="s">
        <v>290</v>
      </c>
      <c r="B136" s="59" t="s">
        <v>818</v>
      </c>
      <c r="C136" s="37" t="s">
        <v>34</v>
      </c>
      <c r="D136" s="37" t="s">
        <v>290</v>
      </c>
      <c r="E136" s="37">
        <v>5</v>
      </c>
      <c r="F136" s="37">
        <v>5</v>
      </c>
      <c r="G136" s="37">
        <v>5</v>
      </c>
      <c r="H136" s="37">
        <v>4</v>
      </c>
      <c r="I136" s="37">
        <v>4</v>
      </c>
      <c r="J136" s="37">
        <v>4</v>
      </c>
      <c r="K136" s="37">
        <v>4</v>
      </c>
      <c r="L136" s="37">
        <v>3</v>
      </c>
      <c r="M136" s="37">
        <v>3</v>
      </c>
      <c r="N136" s="37">
        <v>3</v>
      </c>
      <c r="O136" s="37">
        <v>3</v>
      </c>
      <c r="P136" s="37">
        <v>3</v>
      </c>
      <c r="Q136" s="37"/>
      <c r="R136" s="37"/>
      <c r="S136" s="37"/>
      <c r="T136" s="37"/>
      <c r="U136" s="37"/>
      <c r="V136" s="37"/>
      <c r="W136" s="37"/>
      <c r="X136" s="37"/>
      <c r="Y136" s="17" t="s">
        <v>953</v>
      </c>
      <c r="Z136" s="37">
        <f t="shared" si="4"/>
        <v>3.8333333333333335</v>
      </c>
      <c r="AA136" s="38">
        <v>91.468341407779349</v>
      </c>
      <c r="AB136" s="37" t="s">
        <v>2</v>
      </c>
      <c r="AC136" s="37" t="s">
        <v>1549</v>
      </c>
      <c r="AD136" s="37" t="s">
        <v>290</v>
      </c>
      <c r="AE136" s="44" t="str">
        <f t="shared" si="5"/>
        <v>TO:0000346 (Tiller number) = Normal (Between 75% and 125%)</v>
      </c>
      <c r="AG136" s="39"/>
    </row>
    <row r="137" spans="1:33" s="44" customFormat="1" x14ac:dyDescent="0.2">
      <c r="A137" s="37" t="s">
        <v>142</v>
      </c>
      <c r="B137" s="59" t="s">
        <v>893</v>
      </c>
      <c r="C137" s="37" t="s">
        <v>34</v>
      </c>
      <c r="D137" s="37" t="s">
        <v>142</v>
      </c>
      <c r="E137" s="37">
        <v>5</v>
      </c>
      <c r="F137" s="37">
        <v>6</v>
      </c>
      <c r="G137" s="37">
        <v>6</v>
      </c>
      <c r="H137" s="37">
        <v>4</v>
      </c>
      <c r="I137" s="37">
        <v>4</v>
      </c>
      <c r="J137" s="37">
        <v>4</v>
      </c>
      <c r="K137" s="37">
        <v>4</v>
      </c>
      <c r="L137" s="37">
        <v>3</v>
      </c>
      <c r="M137" s="37">
        <v>3</v>
      </c>
      <c r="N137" s="37">
        <v>3</v>
      </c>
      <c r="O137" s="37">
        <v>3</v>
      </c>
      <c r="P137" s="37">
        <v>3</v>
      </c>
      <c r="Q137" s="37"/>
      <c r="R137" s="37"/>
      <c r="S137" s="37"/>
      <c r="T137" s="37"/>
      <c r="U137" s="37"/>
      <c r="V137" s="37"/>
      <c r="W137" s="37"/>
      <c r="X137" s="37"/>
      <c r="Y137" s="17" t="s">
        <v>953</v>
      </c>
      <c r="Z137" s="37">
        <f t="shared" si="4"/>
        <v>4</v>
      </c>
      <c r="AA137" s="38">
        <v>95.445225816813235</v>
      </c>
      <c r="AB137" s="37" t="s">
        <v>2</v>
      </c>
      <c r="AC137" s="37" t="s">
        <v>1549</v>
      </c>
      <c r="AD137" s="37" t="s">
        <v>142</v>
      </c>
      <c r="AE137" s="44" t="str">
        <f t="shared" si="5"/>
        <v>TO:0000346 (Tiller number) = Normal (Between 75% and 125%)</v>
      </c>
      <c r="AG137" s="39"/>
    </row>
    <row r="138" spans="1:33" s="44" customFormat="1" x14ac:dyDescent="0.2">
      <c r="A138" s="37" t="s">
        <v>106</v>
      </c>
      <c r="B138" s="59" t="s">
        <v>777</v>
      </c>
      <c r="C138" s="37" t="s">
        <v>34</v>
      </c>
      <c r="D138" s="37" t="s">
        <v>106</v>
      </c>
      <c r="E138" s="37">
        <v>6</v>
      </c>
      <c r="F138" s="37">
        <v>3</v>
      </c>
      <c r="G138" s="37">
        <v>3</v>
      </c>
      <c r="H138" s="37">
        <v>3</v>
      </c>
      <c r="I138" s="37">
        <v>4</v>
      </c>
      <c r="J138" s="37">
        <v>4</v>
      </c>
      <c r="K138" s="37">
        <v>4</v>
      </c>
      <c r="L138" s="37">
        <v>4</v>
      </c>
      <c r="M138" s="37">
        <v>5</v>
      </c>
      <c r="N138" s="37">
        <v>5</v>
      </c>
      <c r="O138" s="37">
        <v>5</v>
      </c>
      <c r="P138" s="37">
        <v>5</v>
      </c>
      <c r="Q138" s="37"/>
      <c r="R138" s="37"/>
      <c r="S138" s="37"/>
      <c r="T138" s="37"/>
      <c r="U138" s="37"/>
      <c r="V138" s="37"/>
      <c r="W138" s="37"/>
      <c r="X138" s="37"/>
      <c r="Y138" s="17" t="s">
        <v>953</v>
      </c>
      <c r="Z138" s="37">
        <f t="shared" si="4"/>
        <v>4.25</v>
      </c>
      <c r="AA138" s="38">
        <v>101.41055243036406</v>
      </c>
      <c r="AB138" s="37" t="s">
        <v>2</v>
      </c>
      <c r="AC138" s="37" t="s">
        <v>1549</v>
      </c>
      <c r="AD138" s="37" t="s">
        <v>106</v>
      </c>
      <c r="AE138" s="44" t="str">
        <f t="shared" si="5"/>
        <v>TO:0000346 (Tiller number) = Normal (Between 75% and 125%)</v>
      </c>
      <c r="AG138" s="39"/>
    </row>
    <row r="139" spans="1:33" s="44" customFormat="1" x14ac:dyDescent="0.2">
      <c r="A139" s="37" t="s">
        <v>143</v>
      </c>
      <c r="B139" s="59" t="s">
        <v>818</v>
      </c>
      <c r="C139" s="37" t="s">
        <v>34</v>
      </c>
      <c r="D139" s="37" t="s">
        <v>143</v>
      </c>
      <c r="E139" s="37">
        <v>5</v>
      </c>
      <c r="F139" s="37">
        <v>5</v>
      </c>
      <c r="G139" s="37">
        <v>5</v>
      </c>
      <c r="H139" s="37">
        <v>4</v>
      </c>
      <c r="I139" s="37">
        <v>4</v>
      </c>
      <c r="J139" s="37">
        <v>4</v>
      </c>
      <c r="K139" s="37">
        <v>4</v>
      </c>
      <c r="L139" s="37">
        <v>3</v>
      </c>
      <c r="M139" s="37">
        <v>3</v>
      </c>
      <c r="N139" s="37">
        <v>3</v>
      </c>
      <c r="O139" s="37">
        <v>3</v>
      </c>
      <c r="P139" s="37">
        <v>3</v>
      </c>
      <c r="Q139" s="37"/>
      <c r="R139" s="37"/>
      <c r="S139" s="37"/>
      <c r="T139" s="37"/>
      <c r="U139" s="37"/>
      <c r="V139" s="37"/>
      <c r="W139" s="37"/>
      <c r="X139" s="37"/>
      <c r="Y139" s="17" t="s">
        <v>953</v>
      </c>
      <c r="Z139" s="37">
        <f t="shared" si="4"/>
        <v>3.8333333333333335</v>
      </c>
      <c r="AA139" s="38">
        <v>91.468341407779349</v>
      </c>
      <c r="AB139" s="37" t="s">
        <v>2</v>
      </c>
      <c r="AC139" s="37" t="s">
        <v>1549</v>
      </c>
      <c r="AD139" s="37" t="s">
        <v>143</v>
      </c>
      <c r="AE139" s="44" t="str">
        <f t="shared" si="5"/>
        <v>TO:0000346 (Tiller number) = Normal (Between 75% and 125%)</v>
      </c>
      <c r="AG139" s="39"/>
    </row>
    <row r="140" spans="1:33" s="44" customFormat="1" x14ac:dyDescent="0.2">
      <c r="A140" s="37" t="s">
        <v>66</v>
      </c>
      <c r="B140" s="59" t="s">
        <v>838</v>
      </c>
      <c r="C140" s="37" t="s">
        <v>34</v>
      </c>
      <c r="D140" s="37" t="s">
        <v>66</v>
      </c>
      <c r="E140" s="37">
        <v>6</v>
      </c>
      <c r="F140" s="37">
        <v>3</v>
      </c>
      <c r="G140" s="37">
        <v>3</v>
      </c>
      <c r="H140" s="37">
        <v>3</v>
      </c>
      <c r="I140" s="37">
        <v>5</v>
      </c>
      <c r="J140" s="37">
        <v>5</v>
      </c>
      <c r="K140" s="37">
        <v>5</v>
      </c>
      <c r="L140" s="37">
        <v>4</v>
      </c>
      <c r="M140" s="37">
        <v>4</v>
      </c>
      <c r="N140" s="37">
        <v>4</v>
      </c>
      <c r="O140" s="37">
        <v>4</v>
      </c>
      <c r="P140" s="37">
        <v>4</v>
      </c>
      <c r="Q140" s="37"/>
      <c r="R140" s="37"/>
      <c r="S140" s="37"/>
      <c r="T140" s="37"/>
      <c r="U140" s="37"/>
      <c r="V140" s="37"/>
      <c r="W140" s="37"/>
      <c r="X140" s="37"/>
      <c r="Y140" s="17" t="s">
        <v>953</v>
      </c>
      <c r="Z140" s="37">
        <f t="shared" si="4"/>
        <v>4.166666666666667</v>
      </c>
      <c r="AA140" s="38">
        <v>99.422110225847121</v>
      </c>
      <c r="AB140" s="37" t="s">
        <v>2</v>
      </c>
      <c r="AC140" s="37" t="s">
        <v>1549</v>
      </c>
      <c r="AD140" s="37" t="s">
        <v>66</v>
      </c>
      <c r="AE140" s="44" t="str">
        <f t="shared" si="5"/>
        <v>TO:0000346 (Tiller number) = Normal (Between 75% and 125%)</v>
      </c>
      <c r="AG140" s="39"/>
    </row>
    <row r="141" spans="1:33" s="44" customFormat="1" x14ac:dyDescent="0.2">
      <c r="A141" s="37" t="s">
        <v>56</v>
      </c>
      <c r="B141" s="59" t="s">
        <v>894</v>
      </c>
      <c r="C141" s="37" t="s">
        <v>34</v>
      </c>
      <c r="D141" s="37" t="s">
        <v>56</v>
      </c>
      <c r="E141" s="37">
        <v>2</v>
      </c>
      <c r="F141" s="37">
        <v>8</v>
      </c>
      <c r="G141" s="37">
        <v>7</v>
      </c>
      <c r="H141" s="37">
        <v>7</v>
      </c>
      <c r="I141" s="37">
        <v>3</v>
      </c>
      <c r="J141" s="37">
        <v>3</v>
      </c>
      <c r="K141" s="37">
        <v>3</v>
      </c>
      <c r="L141" s="37">
        <v>5</v>
      </c>
      <c r="M141" s="37">
        <v>5</v>
      </c>
      <c r="N141" s="37">
        <v>5</v>
      </c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17" t="s">
        <v>953</v>
      </c>
      <c r="Z141" s="37">
        <f t="shared" si="4"/>
        <v>4.8</v>
      </c>
      <c r="AA141" s="38">
        <v>114.53427098017588</v>
      </c>
      <c r="AB141" s="37" t="s">
        <v>2</v>
      </c>
      <c r="AC141" s="37" t="s">
        <v>1549</v>
      </c>
      <c r="AD141" s="37" t="s">
        <v>56</v>
      </c>
      <c r="AE141" s="44" t="str">
        <f t="shared" si="5"/>
        <v>TO:0000346 (Tiller number) = Normal (Between 75% and 125%)</v>
      </c>
      <c r="AG141" s="39"/>
    </row>
    <row r="142" spans="1:33" s="44" customFormat="1" x14ac:dyDescent="0.2">
      <c r="A142" s="37" t="s">
        <v>291</v>
      </c>
      <c r="B142" s="59" t="s">
        <v>895</v>
      </c>
      <c r="C142" s="37" t="s">
        <v>34</v>
      </c>
      <c r="D142" s="37" t="s">
        <v>291</v>
      </c>
      <c r="E142" s="37">
        <v>2</v>
      </c>
      <c r="F142" s="37">
        <v>2</v>
      </c>
      <c r="G142" s="37">
        <v>4</v>
      </c>
      <c r="H142" s="37">
        <v>4</v>
      </c>
      <c r="I142" s="37">
        <v>6</v>
      </c>
      <c r="J142" s="37">
        <v>6</v>
      </c>
      <c r="K142" s="37">
        <v>3</v>
      </c>
      <c r="L142" s="37">
        <v>3</v>
      </c>
      <c r="M142" s="37">
        <v>3</v>
      </c>
      <c r="N142" s="37">
        <v>5</v>
      </c>
      <c r="O142" s="37">
        <v>5</v>
      </c>
      <c r="P142" s="37">
        <v>5</v>
      </c>
      <c r="Q142" s="37"/>
      <c r="R142" s="37"/>
      <c r="S142" s="37"/>
      <c r="T142" s="37"/>
      <c r="U142" s="37"/>
      <c r="V142" s="37"/>
      <c r="W142" s="37"/>
      <c r="X142" s="37"/>
      <c r="Y142" s="17" t="s">
        <v>953</v>
      </c>
      <c r="Z142" s="37">
        <f t="shared" si="4"/>
        <v>4</v>
      </c>
      <c r="AA142" s="38">
        <v>95.445225816813235</v>
      </c>
      <c r="AB142" s="37" t="s">
        <v>2</v>
      </c>
      <c r="AC142" s="37" t="s">
        <v>1549</v>
      </c>
      <c r="AD142" s="37" t="s">
        <v>291</v>
      </c>
      <c r="AE142" s="44" t="str">
        <f t="shared" si="5"/>
        <v>TO:0000346 (Tiller number) = Normal (Between 75% and 125%)</v>
      </c>
      <c r="AG142" s="39"/>
    </row>
    <row r="143" spans="1:33" s="44" customFormat="1" x14ac:dyDescent="0.2">
      <c r="A143" s="37" t="s">
        <v>292</v>
      </c>
      <c r="B143" s="59" t="s">
        <v>896</v>
      </c>
      <c r="C143" s="37" t="s">
        <v>34</v>
      </c>
      <c r="D143" s="37" t="s">
        <v>292</v>
      </c>
      <c r="E143" s="37">
        <v>2</v>
      </c>
      <c r="F143" s="37">
        <v>7</v>
      </c>
      <c r="G143" s="37">
        <v>8</v>
      </c>
      <c r="H143" s="37">
        <v>8</v>
      </c>
      <c r="I143" s="37">
        <v>4</v>
      </c>
      <c r="J143" s="37">
        <v>4</v>
      </c>
      <c r="K143" s="37">
        <v>4</v>
      </c>
      <c r="L143" s="37">
        <v>5</v>
      </c>
      <c r="M143" s="37">
        <v>5</v>
      </c>
      <c r="N143" s="37">
        <v>5</v>
      </c>
      <c r="O143" s="37">
        <v>5</v>
      </c>
      <c r="P143" s="37">
        <v>5</v>
      </c>
      <c r="Q143" s="37"/>
      <c r="R143" s="37"/>
      <c r="S143" s="37"/>
      <c r="T143" s="37"/>
      <c r="U143" s="37"/>
      <c r="V143" s="37"/>
      <c r="W143" s="37"/>
      <c r="X143" s="37"/>
      <c r="Y143" s="17" t="s">
        <v>953</v>
      </c>
      <c r="Z143" s="37">
        <f t="shared" si="4"/>
        <v>5.166666666666667</v>
      </c>
      <c r="AA143" s="38">
        <v>123.28341668005044</v>
      </c>
      <c r="AB143" s="37" t="s">
        <v>2</v>
      </c>
      <c r="AC143" s="37" t="s">
        <v>1549</v>
      </c>
      <c r="AD143" s="37" t="s">
        <v>292</v>
      </c>
      <c r="AE143" s="44" t="str">
        <f t="shared" si="5"/>
        <v>TO:0000346 (Tiller number) = Normal (Between 75% and 125%)</v>
      </c>
      <c r="AG143" s="39"/>
    </row>
    <row r="144" spans="1:33" s="44" customFormat="1" x14ac:dyDescent="0.2">
      <c r="A144" s="37" t="s">
        <v>293</v>
      </c>
      <c r="B144" s="59" t="s">
        <v>897</v>
      </c>
      <c r="C144" s="37" t="s">
        <v>34</v>
      </c>
      <c r="D144" s="37" t="s">
        <v>293</v>
      </c>
      <c r="E144" s="37">
        <v>6</v>
      </c>
      <c r="F144" s="37">
        <v>1</v>
      </c>
      <c r="G144" s="37">
        <v>1</v>
      </c>
      <c r="H144" s="37">
        <v>3</v>
      </c>
      <c r="I144" s="37">
        <v>3</v>
      </c>
      <c r="J144" s="37">
        <v>4</v>
      </c>
      <c r="K144" s="37">
        <v>4</v>
      </c>
      <c r="L144" s="37">
        <v>4</v>
      </c>
      <c r="M144" s="37">
        <v>5</v>
      </c>
      <c r="N144" s="37">
        <v>5</v>
      </c>
      <c r="O144" s="37">
        <v>5</v>
      </c>
      <c r="P144" s="37">
        <v>5</v>
      </c>
      <c r="Q144" s="37">
        <v>5</v>
      </c>
      <c r="R144" s="37"/>
      <c r="S144" s="37"/>
      <c r="T144" s="37"/>
      <c r="U144" s="37"/>
      <c r="V144" s="37"/>
      <c r="W144" s="37"/>
      <c r="X144" s="37"/>
      <c r="Y144" s="17" t="s">
        <v>953</v>
      </c>
      <c r="Z144" s="37">
        <f t="shared" si="4"/>
        <v>3.9230769230769229</v>
      </c>
      <c r="AA144" s="38">
        <v>93.60974070495142</v>
      </c>
      <c r="AB144" s="37" t="s">
        <v>2</v>
      </c>
      <c r="AC144" s="37" t="s">
        <v>1549</v>
      </c>
      <c r="AD144" s="37" t="s">
        <v>293</v>
      </c>
      <c r="AE144" s="44" t="str">
        <f t="shared" si="5"/>
        <v>TO:0000346 (Tiller number) = Normal (Between 75% and 125%)</v>
      </c>
      <c r="AG144" s="39"/>
    </row>
    <row r="145" spans="1:33" s="44" customFormat="1" x14ac:dyDescent="0.2">
      <c r="A145" s="37" t="s">
        <v>67</v>
      </c>
      <c r="B145" s="59" t="s">
        <v>898</v>
      </c>
      <c r="C145" s="37" t="s">
        <v>34</v>
      </c>
      <c r="D145" s="37" t="s">
        <v>67</v>
      </c>
      <c r="E145" s="37">
        <v>4</v>
      </c>
      <c r="F145" s="37">
        <v>3</v>
      </c>
      <c r="G145" s="37">
        <v>3</v>
      </c>
      <c r="H145" s="37">
        <v>6</v>
      </c>
      <c r="I145" s="37">
        <v>6</v>
      </c>
      <c r="J145" s="37">
        <v>2</v>
      </c>
      <c r="K145" s="37">
        <v>2</v>
      </c>
      <c r="L145" s="37">
        <v>2</v>
      </c>
      <c r="M145" s="37">
        <v>5</v>
      </c>
      <c r="N145" s="37">
        <v>5</v>
      </c>
      <c r="O145" s="37">
        <v>5</v>
      </c>
      <c r="P145" s="37">
        <v>5</v>
      </c>
      <c r="Q145" s="37"/>
      <c r="R145" s="37"/>
      <c r="S145" s="37"/>
      <c r="T145" s="37"/>
      <c r="U145" s="37"/>
      <c r="V145" s="37"/>
      <c r="W145" s="37"/>
      <c r="X145" s="37"/>
      <c r="Y145" s="17" t="s">
        <v>953</v>
      </c>
      <c r="Z145" s="37">
        <f t="shared" si="4"/>
        <v>4</v>
      </c>
      <c r="AA145" s="38">
        <v>95.445225816813235</v>
      </c>
      <c r="AB145" s="37" t="s">
        <v>2</v>
      </c>
      <c r="AC145" s="37" t="s">
        <v>1549</v>
      </c>
      <c r="AD145" s="37" t="s">
        <v>67</v>
      </c>
      <c r="AE145" s="44" t="str">
        <f t="shared" si="5"/>
        <v>TO:0000346 (Tiller number) = Normal (Between 75% and 125%)</v>
      </c>
      <c r="AG145" s="39"/>
    </row>
    <row r="146" spans="1:33" s="44" customFormat="1" x14ac:dyDescent="0.2">
      <c r="A146" s="37" t="s">
        <v>144</v>
      </c>
      <c r="B146" s="59" t="s">
        <v>899</v>
      </c>
      <c r="C146" s="37" t="s">
        <v>34</v>
      </c>
      <c r="D146" s="37" t="s">
        <v>144</v>
      </c>
      <c r="E146" s="37">
        <v>4</v>
      </c>
      <c r="F146" s="37">
        <v>6</v>
      </c>
      <c r="G146" s="37">
        <v>2</v>
      </c>
      <c r="H146" s="37">
        <v>2</v>
      </c>
      <c r="I146" s="37">
        <v>3</v>
      </c>
      <c r="J146" s="37">
        <v>3</v>
      </c>
      <c r="K146" s="37">
        <v>3</v>
      </c>
      <c r="L146" s="37">
        <v>3</v>
      </c>
      <c r="M146" s="37">
        <v>3</v>
      </c>
      <c r="N146" s="37">
        <v>3</v>
      </c>
      <c r="O146" s="37">
        <v>3</v>
      </c>
      <c r="P146" s="37">
        <v>3</v>
      </c>
      <c r="Q146" s="37"/>
      <c r="R146" s="37"/>
      <c r="S146" s="37"/>
      <c r="T146" s="37"/>
      <c r="U146" s="37"/>
      <c r="V146" s="37"/>
      <c r="W146" s="37"/>
      <c r="X146" s="37"/>
      <c r="Y146" s="17" t="s">
        <v>953</v>
      </c>
      <c r="Z146" s="37">
        <f t="shared" si="4"/>
        <v>3.1666666666666665</v>
      </c>
      <c r="AA146" s="38">
        <v>75.560803771643805</v>
      </c>
      <c r="AB146" s="37" t="s">
        <v>2</v>
      </c>
      <c r="AC146" s="37" t="s">
        <v>1549</v>
      </c>
      <c r="AD146" s="37" t="s">
        <v>144</v>
      </c>
      <c r="AE146" s="44" t="str">
        <f t="shared" si="5"/>
        <v>TO:0000346 (Tiller number) = Normal (Between 75% and 125%)</v>
      </c>
      <c r="AG146" s="39"/>
    </row>
    <row r="147" spans="1:33" s="44" customFormat="1" x14ac:dyDescent="0.2">
      <c r="A147" s="37" t="s">
        <v>145</v>
      </c>
      <c r="B147" s="59" t="s">
        <v>900</v>
      </c>
      <c r="C147" s="37" t="s">
        <v>34</v>
      </c>
      <c r="D147" s="37" t="s">
        <v>145</v>
      </c>
      <c r="E147" s="37">
        <v>2</v>
      </c>
      <c r="F147" s="37">
        <v>5</v>
      </c>
      <c r="G147" s="37">
        <v>7</v>
      </c>
      <c r="H147" s="37">
        <v>6</v>
      </c>
      <c r="I147" s="37">
        <v>6</v>
      </c>
      <c r="J147" s="37">
        <v>3</v>
      </c>
      <c r="K147" s="37">
        <v>3</v>
      </c>
      <c r="L147" s="37">
        <v>3</v>
      </c>
      <c r="M147" s="37">
        <v>4</v>
      </c>
      <c r="N147" s="37">
        <v>4</v>
      </c>
      <c r="O147" s="37">
        <v>4</v>
      </c>
      <c r="P147" s="37">
        <v>4</v>
      </c>
      <c r="Q147" s="37"/>
      <c r="R147" s="37"/>
      <c r="S147" s="37"/>
      <c r="T147" s="37"/>
      <c r="U147" s="37"/>
      <c r="V147" s="37"/>
      <c r="W147" s="37"/>
      <c r="X147" s="37"/>
      <c r="Y147" s="17" t="s">
        <v>953</v>
      </c>
      <c r="Z147" s="37">
        <f t="shared" si="4"/>
        <v>4.25</v>
      </c>
      <c r="AA147" s="38">
        <v>101.41055243036406</v>
      </c>
      <c r="AB147" s="37" t="s">
        <v>2</v>
      </c>
      <c r="AC147" s="37" t="s">
        <v>1549</v>
      </c>
      <c r="AD147" s="37" t="s">
        <v>145</v>
      </c>
      <c r="AE147" s="44" t="str">
        <f t="shared" si="5"/>
        <v>TO:0000346 (Tiller number) = Normal (Between 75% and 125%)</v>
      </c>
      <c r="AG147" s="39"/>
    </row>
    <row r="148" spans="1:33" s="44" customFormat="1" x14ac:dyDescent="0.2">
      <c r="A148" s="37" t="s">
        <v>294</v>
      </c>
      <c r="B148" s="59" t="s">
        <v>901</v>
      </c>
      <c r="C148" s="37" t="s">
        <v>34</v>
      </c>
      <c r="D148" s="37" t="s">
        <v>294</v>
      </c>
      <c r="E148" s="37">
        <v>2</v>
      </c>
      <c r="F148" s="37">
        <v>6</v>
      </c>
      <c r="G148" s="37">
        <v>7</v>
      </c>
      <c r="H148" s="37">
        <v>7</v>
      </c>
      <c r="I148" s="37">
        <v>5</v>
      </c>
      <c r="J148" s="37">
        <v>5</v>
      </c>
      <c r="K148" s="37">
        <v>5</v>
      </c>
      <c r="L148" s="37">
        <v>3</v>
      </c>
      <c r="M148" s="37">
        <v>3</v>
      </c>
      <c r="N148" s="37">
        <v>3</v>
      </c>
      <c r="O148" s="37">
        <v>3</v>
      </c>
      <c r="P148" s="37">
        <v>3</v>
      </c>
      <c r="Q148" s="37"/>
      <c r="R148" s="37"/>
      <c r="S148" s="37"/>
      <c r="T148" s="37"/>
      <c r="U148" s="37"/>
      <c r="V148" s="37"/>
      <c r="W148" s="37"/>
      <c r="X148" s="37"/>
      <c r="Y148" s="17" t="s">
        <v>953</v>
      </c>
      <c r="Z148" s="37">
        <f t="shared" si="4"/>
        <v>4.333333333333333</v>
      </c>
      <c r="AA148" s="38">
        <v>103.39899463488099</v>
      </c>
      <c r="AB148" s="37" t="s">
        <v>2</v>
      </c>
      <c r="AC148" s="37" t="s">
        <v>1549</v>
      </c>
      <c r="AD148" s="37" t="s">
        <v>294</v>
      </c>
      <c r="AE148" s="44" t="str">
        <f t="shared" si="5"/>
        <v>TO:0000346 (Tiller number) = Normal (Between 75% and 125%)</v>
      </c>
      <c r="AG148" s="39"/>
    </row>
    <row r="149" spans="1:33" s="44" customFormat="1" x14ac:dyDescent="0.2">
      <c r="A149" s="37" t="s">
        <v>42</v>
      </c>
      <c r="B149" s="59" t="s">
        <v>902</v>
      </c>
      <c r="C149" s="37" t="s">
        <v>34</v>
      </c>
      <c r="D149" s="37" t="s">
        <v>42</v>
      </c>
      <c r="E149" s="37">
        <v>3</v>
      </c>
      <c r="F149" s="37">
        <v>3</v>
      </c>
      <c r="G149" s="37">
        <v>6</v>
      </c>
      <c r="H149" s="37">
        <v>6</v>
      </c>
      <c r="I149" s="37">
        <v>7</v>
      </c>
      <c r="J149" s="37">
        <v>7</v>
      </c>
      <c r="K149" s="37">
        <v>7</v>
      </c>
      <c r="L149" s="37">
        <v>7</v>
      </c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17" t="s">
        <v>953</v>
      </c>
      <c r="Z149" s="37">
        <f t="shared" si="4"/>
        <v>5.75</v>
      </c>
      <c r="AA149" s="38">
        <v>137.20251211166902</v>
      </c>
      <c r="AB149" s="37" t="s">
        <v>1</v>
      </c>
      <c r="AC149" s="37" t="s">
        <v>1548</v>
      </c>
      <c r="AD149" s="37" t="s">
        <v>42</v>
      </c>
      <c r="AE149" s="44" t="str">
        <f t="shared" si="5"/>
        <v>TO:0000346 (Tiller number) = High (Between 126% and 175%)</v>
      </c>
      <c r="AG149" s="39"/>
    </row>
    <row r="150" spans="1:33" s="44" customFormat="1" x14ac:dyDescent="0.2">
      <c r="A150" s="37" t="s">
        <v>295</v>
      </c>
      <c r="B150" s="59" t="s">
        <v>903</v>
      </c>
      <c r="C150" s="37" t="s">
        <v>34</v>
      </c>
      <c r="D150" s="37" t="s">
        <v>295</v>
      </c>
      <c r="E150" s="37">
        <v>2</v>
      </c>
      <c r="F150" s="37">
        <v>5</v>
      </c>
      <c r="G150" s="37">
        <v>4</v>
      </c>
      <c r="H150" s="37">
        <v>4</v>
      </c>
      <c r="I150" s="37">
        <v>6</v>
      </c>
      <c r="J150" s="37">
        <v>6</v>
      </c>
      <c r="K150" s="37">
        <v>6</v>
      </c>
      <c r="L150" s="37">
        <v>3</v>
      </c>
      <c r="M150" s="37">
        <v>3</v>
      </c>
      <c r="N150" s="37">
        <v>3</v>
      </c>
      <c r="O150" s="37">
        <v>3</v>
      </c>
      <c r="P150" s="37">
        <v>3</v>
      </c>
      <c r="Q150" s="37"/>
      <c r="R150" s="37"/>
      <c r="S150" s="37"/>
      <c r="T150" s="37"/>
      <c r="U150" s="37"/>
      <c r="V150" s="37"/>
      <c r="W150" s="37"/>
      <c r="X150" s="37"/>
      <c r="Y150" s="17" t="s">
        <v>953</v>
      </c>
      <c r="Z150" s="37">
        <f t="shared" si="4"/>
        <v>4</v>
      </c>
      <c r="AA150" s="38">
        <v>95.445225816813235</v>
      </c>
      <c r="AB150" s="37" t="s">
        <v>2</v>
      </c>
      <c r="AC150" s="37" t="s">
        <v>1549</v>
      </c>
      <c r="AD150" s="37" t="s">
        <v>295</v>
      </c>
      <c r="AE150" s="44" t="str">
        <f t="shared" si="5"/>
        <v>TO:0000346 (Tiller number) = Normal (Between 75% and 125%)</v>
      </c>
      <c r="AG150" s="39"/>
    </row>
    <row r="151" spans="1:33" s="44" customFormat="1" x14ac:dyDescent="0.2">
      <c r="A151" s="37" t="s">
        <v>107</v>
      </c>
      <c r="B151" s="58" t="s">
        <v>904</v>
      </c>
      <c r="C151" s="37" t="s">
        <v>34</v>
      </c>
      <c r="D151" s="37" t="s">
        <v>107</v>
      </c>
      <c r="E151" s="37">
        <v>4</v>
      </c>
      <c r="F151" s="37">
        <v>7</v>
      </c>
      <c r="G151" s="37">
        <v>2</v>
      </c>
      <c r="H151" s="37">
        <v>2</v>
      </c>
      <c r="I151" s="37">
        <v>2</v>
      </c>
      <c r="J151" s="37">
        <v>3</v>
      </c>
      <c r="K151" s="37">
        <v>3</v>
      </c>
      <c r="L151" s="37">
        <v>3</v>
      </c>
      <c r="M151" s="37">
        <v>6</v>
      </c>
      <c r="N151" s="37">
        <v>6</v>
      </c>
      <c r="O151" s="37">
        <v>6</v>
      </c>
      <c r="P151" s="37">
        <v>5</v>
      </c>
      <c r="Q151" s="37">
        <v>5</v>
      </c>
      <c r="R151" s="37">
        <v>5</v>
      </c>
      <c r="S151" s="37">
        <v>5</v>
      </c>
      <c r="T151" s="37"/>
      <c r="U151" s="37"/>
      <c r="V151" s="37"/>
      <c r="W151" s="37"/>
      <c r="X151" s="37"/>
      <c r="Y151" s="17" t="s">
        <v>953</v>
      </c>
      <c r="Z151" s="37">
        <f t="shared" si="4"/>
        <v>4.2666666666666666</v>
      </c>
      <c r="AA151" s="38">
        <v>101.80824087126744</v>
      </c>
      <c r="AB151" s="37" t="s">
        <v>2</v>
      </c>
      <c r="AC151" s="37" t="s">
        <v>1549</v>
      </c>
      <c r="AD151" s="37" t="s">
        <v>107</v>
      </c>
      <c r="AE151" s="44" t="str">
        <f t="shared" si="5"/>
        <v>TO:0000346 (Tiller number) = Normal (Between 75% and 125%)</v>
      </c>
      <c r="AG151" s="39"/>
    </row>
    <row r="152" spans="1:33" s="44" customFormat="1" x14ac:dyDescent="0.2">
      <c r="A152" s="37" t="s">
        <v>108</v>
      </c>
      <c r="B152" s="58" t="s">
        <v>905</v>
      </c>
      <c r="C152" s="37" t="s">
        <v>34</v>
      </c>
      <c r="D152" s="37" t="s">
        <v>108</v>
      </c>
      <c r="E152" s="37">
        <v>2</v>
      </c>
      <c r="F152" s="37">
        <v>6</v>
      </c>
      <c r="G152" s="37">
        <v>7</v>
      </c>
      <c r="H152" s="37">
        <v>4</v>
      </c>
      <c r="I152" s="37">
        <v>4</v>
      </c>
      <c r="J152" s="37">
        <v>4</v>
      </c>
      <c r="K152" s="37">
        <v>4</v>
      </c>
      <c r="L152" s="37">
        <v>5</v>
      </c>
      <c r="M152" s="37">
        <v>5</v>
      </c>
      <c r="N152" s="37">
        <v>5</v>
      </c>
      <c r="O152" s="37">
        <v>5</v>
      </c>
      <c r="P152" s="37">
        <v>5</v>
      </c>
      <c r="Q152" s="37"/>
      <c r="R152" s="37"/>
      <c r="S152" s="37"/>
      <c r="T152" s="37"/>
      <c r="U152" s="37"/>
      <c r="V152" s="37"/>
      <c r="W152" s="37"/>
      <c r="X152" s="37"/>
      <c r="Y152" s="17" t="s">
        <v>953</v>
      </c>
      <c r="Z152" s="37">
        <f t="shared" si="4"/>
        <v>4.666666666666667</v>
      </c>
      <c r="AA152" s="38">
        <v>111.35276345294878</v>
      </c>
      <c r="AB152" s="37" t="s">
        <v>2</v>
      </c>
      <c r="AC152" s="37" t="s">
        <v>1549</v>
      </c>
      <c r="AD152" s="37" t="s">
        <v>108</v>
      </c>
      <c r="AE152" s="44" t="str">
        <f t="shared" si="5"/>
        <v>TO:0000346 (Tiller number) = Normal (Between 75% and 125%)</v>
      </c>
      <c r="AG152" s="39"/>
    </row>
    <row r="153" spans="1:33" s="44" customFormat="1" x14ac:dyDescent="0.2">
      <c r="A153" s="37" t="s">
        <v>296</v>
      </c>
      <c r="B153" s="58" t="s">
        <v>906</v>
      </c>
      <c r="C153" s="37" t="s">
        <v>34</v>
      </c>
      <c r="D153" s="37" t="s">
        <v>296</v>
      </c>
      <c r="E153" s="37">
        <v>3</v>
      </c>
      <c r="F153" s="37">
        <v>6</v>
      </c>
      <c r="G153" s="37">
        <v>8</v>
      </c>
      <c r="H153" s="37">
        <v>4</v>
      </c>
      <c r="I153" s="37">
        <v>4</v>
      </c>
      <c r="J153" s="37">
        <v>4</v>
      </c>
      <c r="K153" s="37">
        <v>5</v>
      </c>
      <c r="L153" s="37">
        <v>5</v>
      </c>
      <c r="M153" s="37">
        <v>5</v>
      </c>
      <c r="N153" s="37">
        <v>5</v>
      </c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17" t="s">
        <v>953</v>
      </c>
      <c r="Z153" s="37">
        <f t="shared" si="4"/>
        <v>4.9000000000000004</v>
      </c>
      <c r="AA153" s="38">
        <v>116.92040162559621</v>
      </c>
      <c r="AB153" s="37" t="s">
        <v>2</v>
      </c>
      <c r="AC153" s="37" t="s">
        <v>1549</v>
      </c>
      <c r="AD153" s="37" t="s">
        <v>296</v>
      </c>
      <c r="AE153" s="44" t="str">
        <f t="shared" si="5"/>
        <v>TO:0000346 (Tiller number) = Normal (Between 75% and 125%)</v>
      </c>
      <c r="AG153" s="39"/>
    </row>
    <row r="154" spans="1:33" s="44" customFormat="1" x14ac:dyDescent="0.2">
      <c r="A154" s="37" t="s">
        <v>146</v>
      </c>
      <c r="B154" s="58" t="s">
        <v>907</v>
      </c>
      <c r="C154" s="37" t="s">
        <v>34</v>
      </c>
      <c r="D154" s="37" t="s">
        <v>146</v>
      </c>
      <c r="E154" s="37">
        <v>2</v>
      </c>
      <c r="F154" s="37">
        <v>3</v>
      </c>
      <c r="G154" s="37">
        <v>1</v>
      </c>
      <c r="H154" s="37">
        <v>1</v>
      </c>
      <c r="I154" s="37">
        <v>1</v>
      </c>
      <c r="J154" s="37">
        <v>4</v>
      </c>
      <c r="K154" s="37">
        <v>4</v>
      </c>
      <c r="L154" s="37">
        <v>4</v>
      </c>
      <c r="M154" s="37">
        <v>5</v>
      </c>
      <c r="N154" s="37">
        <v>5</v>
      </c>
      <c r="O154" s="37">
        <v>5</v>
      </c>
      <c r="P154" s="37">
        <v>6</v>
      </c>
      <c r="Q154" s="37">
        <v>6</v>
      </c>
      <c r="R154" s="37">
        <v>6</v>
      </c>
      <c r="S154" s="37">
        <v>6</v>
      </c>
      <c r="T154" s="37"/>
      <c r="U154" s="37"/>
      <c r="V154" s="37"/>
      <c r="W154" s="37"/>
      <c r="X154" s="37"/>
      <c r="Y154" s="17" t="s">
        <v>953</v>
      </c>
      <c r="Z154" s="37">
        <f t="shared" si="4"/>
        <v>3.9333333333333331</v>
      </c>
      <c r="AA154" s="38">
        <v>93.854472053199672</v>
      </c>
      <c r="AB154" s="37" t="s">
        <v>2</v>
      </c>
      <c r="AC154" s="37" t="s">
        <v>1549</v>
      </c>
      <c r="AD154" s="37" t="s">
        <v>146</v>
      </c>
      <c r="AE154" s="44" t="str">
        <f t="shared" si="5"/>
        <v>TO:0000346 (Tiller number) = Normal (Between 75% and 125%)</v>
      </c>
      <c r="AG154" s="39"/>
    </row>
    <row r="155" spans="1:33" s="44" customFormat="1" x14ac:dyDescent="0.2">
      <c r="A155" s="37" t="s">
        <v>57</v>
      </c>
      <c r="B155" s="58" t="s">
        <v>908</v>
      </c>
      <c r="C155" s="37" t="s">
        <v>34</v>
      </c>
      <c r="D155" s="37" t="s">
        <v>57</v>
      </c>
      <c r="E155" s="37">
        <v>2</v>
      </c>
      <c r="F155" s="37">
        <v>7</v>
      </c>
      <c r="G155" s="37">
        <v>1</v>
      </c>
      <c r="H155" s="37">
        <v>1</v>
      </c>
      <c r="I155" s="37">
        <v>3</v>
      </c>
      <c r="J155" s="37">
        <v>3</v>
      </c>
      <c r="K155" s="37">
        <v>5</v>
      </c>
      <c r="L155" s="37">
        <v>5</v>
      </c>
      <c r="M155" s="37">
        <v>4</v>
      </c>
      <c r="N155" s="37">
        <v>4</v>
      </c>
      <c r="O155" s="37">
        <v>4</v>
      </c>
      <c r="P155" s="37"/>
      <c r="Q155" s="37"/>
      <c r="R155" s="37"/>
      <c r="S155" s="37"/>
      <c r="T155" s="37"/>
      <c r="U155" s="37"/>
      <c r="V155" s="37"/>
      <c r="W155" s="37"/>
      <c r="X155" s="37"/>
      <c r="Y155" s="17" t="s">
        <v>953</v>
      </c>
      <c r="Z155" s="37">
        <f t="shared" si="4"/>
        <v>3.5454545454545454</v>
      </c>
      <c r="AA155" s="38">
        <v>84.599177428539008</v>
      </c>
      <c r="AB155" s="37" t="s">
        <v>2</v>
      </c>
      <c r="AC155" s="37" t="s">
        <v>1549</v>
      </c>
      <c r="AD155" s="37" t="s">
        <v>57</v>
      </c>
      <c r="AE155" s="44" t="str">
        <f t="shared" si="5"/>
        <v>TO:0000346 (Tiller number) = Normal (Between 75% and 125%)</v>
      </c>
      <c r="AG155" s="39"/>
    </row>
    <row r="156" spans="1:33" s="44" customFormat="1" x14ac:dyDescent="0.2">
      <c r="A156" s="37" t="s">
        <v>297</v>
      </c>
      <c r="B156" s="58" t="s">
        <v>909</v>
      </c>
      <c r="C156" s="37" t="s">
        <v>34</v>
      </c>
      <c r="D156" s="37" t="s">
        <v>297</v>
      </c>
      <c r="E156" s="37">
        <v>5</v>
      </c>
      <c r="F156" s="37">
        <v>7</v>
      </c>
      <c r="G156" s="37">
        <v>4</v>
      </c>
      <c r="H156" s="37">
        <v>4</v>
      </c>
      <c r="I156" s="37">
        <v>4</v>
      </c>
      <c r="J156" s="37">
        <v>8</v>
      </c>
      <c r="K156" s="37">
        <v>8</v>
      </c>
      <c r="L156" s="37">
        <v>8</v>
      </c>
      <c r="M156" s="37">
        <v>6</v>
      </c>
      <c r="N156" s="37">
        <v>6</v>
      </c>
      <c r="O156" s="37">
        <v>6</v>
      </c>
      <c r="P156" s="37">
        <v>6</v>
      </c>
      <c r="Q156" s="37"/>
      <c r="R156" s="37"/>
      <c r="S156" s="37"/>
      <c r="T156" s="37"/>
      <c r="U156" s="37"/>
      <c r="V156" s="37"/>
      <c r="W156" s="37"/>
      <c r="X156" s="37"/>
      <c r="Y156" s="17" t="s">
        <v>953</v>
      </c>
      <c r="Z156" s="37">
        <f t="shared" si="4"/>
        <v>6</v>
      </c>
      <c r="AA156" s="38">
        <v>143.16783872521984</v>
      </c>
      <c r="AB156" s="37" t="s">
        <v>1</v>
      </c>
      <c r="AC156" s="37" t="s">
        <v>1548</v>
      </c>
      <c r="AD156" s="37" t="s">
        <v>297</v>
      </c>
      <c r="AE156" s="44" t="str">
        <f t="shared" si="5"/>
        <v>TO:0000346 (Tiller number) = High (Between 126% and 175%)</v>
      </c>
      <c r="AG156" s="39"/>
    </row>
    <row r="157" spans="1:33" s="44" customFormat="1" x14ac:dyDescent="0.2">
      <c r="A157" s="37" t="s">
        <v>50</v>
      </c>
      <c r="B157" s="58" t="s">
        <v>910</v>
      </c>
      <c r="C157" s="37" t="s">
        <v>34</v>
      </c>
      <c r="D157" s="37" t="s">
        <v>50</v>
      </c>
      <c r="E157" s="37">
        <v>1</v>
      </c>
      <c r="F157" s="37">
        <v>8</v>
      </c>
      <c r="G157" s="37">
        <v>9</v>
      </c>
      <c r="H157" s="37">
        <v>2</v>
      </c>
      <c r="I157" s="37">
        <v>2</v>
      </c>
      <c r="J157" s="37">
        <v>4</v>
      </c>
      <c r="K157" s="37">
        <v>4</v>
      </c>
      <c r="L157" s="37">
        <v>3</v>
      </c>
      <c r="M157" s="37">
        <v>3</v>
      </c>
      <c r="N157" s="37">
        <v>3</v>
      </c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17" t="s">
        <v>953</v>
      </c>
      <c r="Z157" s="37">
        <f t="shared" si="4"/>
        <v>3.9</v>
      </c>
      <c r="AA157" s="38">
        <v>93.059095171392897</v>
      </c>
      <c r="AB157" s="37" t="s">
        <v>2</v>
      </c>
      <c r="AC157" s="37" t="s">
        <v>1549</v>
      </c>
      <c r="AD157" s="37" t="s">
        <v>50</v>
      </c>
      <c r="AE157" s="44" t="str">
        <f t="shared" si="5"/>
        <v>TO:0000346 (Tiller number) = Normal (Between 75% and 125%)</v>
      </c>
      <c r="AG157" s="39"/>
    </row>
    <row r="158" spans="1:33" s="44" customFormat="1" x14ac:dyDescent="0.2">
      <c r="A158" s="37" t="s">
        <v>298</v>
      </c>
      <c r="B158" s="58" t="s">
        <v>911</v>
      </c>
      <c r="C158" s="37" t="s">
        <v>34</v>
      </c>
      <c r="D158" s="37" t="s">
        <v>298</v>
      </c>
      <c r="E158" s="37">
        <v>2</v>
      </c>
      <c r="F158" s="37">
        <v>7</v>
      </c>
      <c r="G158" s="37">
        <v>4</v>
      </c>
      <c r="H158" s="37">
        <v>4</v>
      </c>
      <c r="I158" s="37">
        <v>5</v>
      </c>
      <c r="J158" s="37">
        <v>5</v>
      </c>
      <c r="K158" s="37">
        <v>6</v>
      </c>
      <c r="L158" s="37">
        <v>6</v>
      </c>
      <c r="M158" s="37">
        <v>3</v>
      </c>
      <c r="N158" s="37">
        <v>3</v>
      </c>
      <c r="O158" s="37">
        <v>3</v>
      </c>
      <c r="P158" s="37">
        <v>3</v>
      </c>
      <c r="Q158" s="37"/>
      <c r="R158" s="37"/>
      <c r="S158" s="37"/>
      <c r="T158" s="37"/>
      <c r="U158" s="37"/>
      <c r="V158" s="37"/>
      <c r="W158" s="37"/>
      <c r="X158" s="37"/>
      <c r="Y158" s="17" t="s">
        <v>953</v>
      </c>
      <c r="Z158" s="37">
        <f t="shared" si="4"/>
        <v>4.25</v>
      </c>
      <c r="AA158" s="38">
        <v>101.41055243036406</v>
      </c>
      <c r="AB158" s="37" t="s">
        <v>2</v>
      </c>
      <c r="AC158" s="37" t="s">
        <v>1549</v>
      </c>
      <c r="AD158" s="37" t="s">
        <v>298</v>
      </c>
      <c r="AE158" s="44" t="str">
        <f t="shared" si="5"/>
        <v>TO:0000346 (Tiller number) = Normal (Between 75% and 125%)</v>
      </c>
      <c r="AG158" s="39"/>
    </row>
    <row r="159" spans="1:33" s="44" customFormat="1" x14ac:dyDescent="0.2">
      <c r="A159" s="37" t="s">
        <v>147</v>
      </c>
      <c r="B159" s="58" t="s">
        <v>912</v>
      </c>
      <c r="C159" s="37" t="s">
        <v>34</v>
      </c>
      <c r="D159" s="37" t="s">
        <v>147</v>
      </c>
      <c r="E159" s="37">
        <v>1</v>
      </c>
      <c r="F159" s="37">
        <v>4</v>
      </c>
      <c r="G159" s="37">
        <v>6</v>
      </c>
      <c r="H159" s="37">
        <v>2</v>
      </c>
      <c r="I159" s="37">
        <v>2</v>
      </c>
      <c r="J159" s="37">
        <v>2</v>
      </c>
      <c r="K159" s="37">
        <v>2</v>
      </c>
      <c r="L159" s="37">
        <v>3</v>
      </c>
      <c r="M159" s="37">
        <v>3</v>
      </c>
      <c r="N159" s="37">
        <v>3</v>
      </c>
      <c r="O159" s="37">
        <v>3</v>
      </c>
      <c r="P159" s="37">
        <v>3</v>
      </c>
      <c r="Q159" s="37"/>
      <c r="R159" s="37"/>
      <c r="S159" s="37"/>
      <c r="T159" s="37"/>
      <c r="U159" s="37"/>
      <c r="V159" s="37"/>
      <c r="W159" s="37"/>
      <c r="X159" s="37"/>
      <c r="Y159" s="17" t="s">
        <v>953</v>
      </c>
      <c r="Z159" s="37">
        <f t="shared" si="4"/>
        <v>2.8333333333333335</v>
      </c>
      <c r="AA159" s="38">
        <v>67.607034953576047</v>
      </c>
      <c r="AB159" s="37" t="s">
        <v>3</v>
      </c>
      <c r="AC159" s="37" t="s">
        <v>1547</v>
      </c>
      <c r="AD159" s="37" t="s">
        <v>147</v>
      </c>
      <c r="AE159" s="44" t="str">
        <f t="shared" si="5"/>
        <v>TO:0000346 (Tiller number) = Low (Between 25% and 74%)</v>
      </c>
      <c r="AG159" s="39"/>
    </row>
    <row r="160" spans="1:33" s="44" customFormat="1" x14ac:dyDescent="0.2">
      <c r="A160" s="37" t="s">
        <v>299</v>
      </c>
      <c r="B160" s="58" t="s">
        <v>913</v>
      </c>
      <c r="C160" s="37" t="s">
        <v>34</v>
      </c>
      <c r="D160" s="37" t="s">
        <v>299</v>
      </c>
      <c r="E160" s="37">
        <v>5</v>
      </c>
      <c r="F160" s="37">
        <v>7</v>
      </c>
      <c r="G160" s="37">
        <v>8</v>
      </c>
      <c r="H160" s="37">
        <v>4</v>
      </c>
      <c r="I160" s="37">
        <v>4</v>
      </c>
      <c r="J160" s="37">
        <v>4</v>
      </c>
      <c r="K160" s="37">
        <v>4</v>
      </c>
      <c r="L160" s="37">
        <v>3</v>
      </c>
      <c r="M160" s="37">
        <v>3</v>
      </c>
      <c r="N160" s="37">
        <v>3</v>
      </c>
      <c r="O160" s="37">
        <v>6</v>
      </c>
      <c r="P160" s="37">
        <v>6</v>
      </c>
      <c r="Q160" s="37">
        <v>6</v>
      </c>
      <c r="R160" s="37">
        <v>6</v>
      </c>
      <c r="S160" s="37"/>
      <c r="T160" s="37"/>
      <c r="U160" s="37"/>
      <c r="V160" s="37"/>
      <c r="W160" s="37"/>
      <c r="X160" s="37"/>
      <c r="Y160" s="17" t="s">
        <v>953</v>
      </c>
      <c r="Z160" s="37">
        <f t="shared" si="4"/>
        <v>4.9285714285714288</v>
      </c>
      <c r="AA160" s="38">
        <v>117.60215323857345</v>
      </c>
      <c r="AB160" s="37" t="s">
        <v>2</v>
      </c>
      <c r="AC160" s="37" t="s">
        <v>1549</v>
      </c>
      <c r="AD160" s="37" t="s">
        <v>299</v>
      </c>
      <c r="AE160" s="44" t="str">
        <f t="shared" si="5"/>
        <v>TO:0000346 (Tiller number) = Normal (Between 75% and 125%)</v>
      </c>
      <c r="AG160" s="39"/>
    </row>
    <row r="161" spans="1:33" s="44" customFormat="1" x14ac:dyDescent="0.2">
      <c r="A161" s="37" t="s">
        <v>300</v>
      </c>
      <c r="B161" s="58" t="s">
        <v>914</v>
      </c>
      <c r="C161" s="37" t="s">
        <v>34</v>
      </c>
      <c r="D161" s="37" t="s">
        <v>300</v>
      </c>
      <c r="E161" s="37">
        <v>2</v>
      </c>
      <c r="F161" s="37">
        <v>3</v>
      </c>
      <c r="G161" s="37">
        <v>7</v>
      </c>
      <c r="H161" s="37">
        <v>4</v>
      </c>
      <c r="I161" s="37">
        <v>4</v>
      </c>
      <c r="J161" s="37">
        <v>6</v>
      </c>
      <c r="K161" s="37">
        <v>6</v>
      </c>
      <c r="L161" s="37">
        <v>5</v>
      </c>
      <c r="M161" s="37">
        <v>5</v>
      </c>
      <c r="N161" s="37">
        <v>5</v>
      </c>
      <c r="O161" s="37">
        <v>5</v>
      </c>
      <c r="P161" s="37">
        <v>5</v>
      </c>
      <c r="Q161" s="37"/>
      <c r="R161" s="37"/>
      <c r="S161" s="37"/>
      <c r="T161" s="37"/>
      <c r="U161" s="37"/>
      <c r="V161" s="37"/>
      <c r="W161" s="37"/>
      <c r="X161" s="37"/>
      <c r="Y161" s="17" t="s">
        <v>953</v>
      </c>
      <c r="Z161" s="37">
        <f t="shared" si="4"/>
        <v>4.75</v>
      </c>
      <c r="AA161" s="38">
        <v>113.34120565746571</v>
      </c>
      <c r="AB161" s="37" t="s">
        <v>2</v>
      </c>
      <c r="AC161" s="37" t="s">
        <v>1549</v>
      </c>
      <c r="AD161" s="37" t="s">
        <v>300</v>
      </c>
      <c r="AE161" s="44" t="str">
        <f t="shared" si="5"/>
        <v>TO:0000346 (Tiller number) = Normal (Between 75% and 125%)</v>
      </c>
      <c r="AG161" s="39"/>
    </row>
    <row r="162" spans="1:33" s="44" customFormat="1" x14ac:dyDescent="0.2">
      <c r="A162" s="37" t="s">
        <v>301</v>
      </c>
      <c r="B162" s="42" t="s">
        <v>915</v>
      </c>
      <c r="C162" s="37" t="s">
        <v>15</v>
      </c>
      <c r="D162" s="37" t="s">
        <v>301</v>
      </c>
      <c r="E162" s="37">
        <v>3</v>
      </c>
      <c r="F162" s="37">
        <v>8</v>
      </c>
      <c r="G162" s="37">
        <v>4</v>
      </c>
      <c r="H162" s="37">
        <v>4</v>
      </c>
      <c r="I162" s="37">
        <v>6</v>
      </c>
      <c r="J162" s="37">
        <v>6</v>
      </c>
      <c r="K162" s="37">
        <v>5</v>
      </c>
      <c r="L162" s="37">
        <v>5</v>
      </c>
      <c r="M162" s="37">
        <v>5</v>
      </c>
      <c r="N162" s="37">
        <v>7</v>
      </c>
      <c r="O162" s="37">
        <v>7</v>
      </c>
      <c r="P162" s="37">
        <v>7</v>
      </c>
      <c r="Q162" s="37"/>
      <c r="R162" s="37"/>
      <c r="S162" s="37"/>
      <c r="T162" s="37"/>
      <c r="U162" s="37"/>
      <c r="V162" s="37"/>
      <c r="W162" s="37"/>
      <c r="X162" s="37"/>
      <c r="Y162" s="17" t="s">
        <v>953</v>
      </c>
      <c r="Z162" s="37">
        <f t="shared" si="4"/>
        <v>5.583333333333333</v>
      </c>
      <c r="AA162" s="38">
        <v>156.78179805698471</v>
      </c>
      <c r="AB162" s="37" t="s">
        <v>1</v>
      </c>
      <c r="AC162" s="37" t="s">
        <v>1548</v>
      </c>
      <c r="AD162" s="37" t="s">
        <v>301</v>
      </c>
      <c r="AE162" s="44" t="str">
        <f t="shared" si="5"/>
        <v>TO:0000346 (Tiller number) = High (Between 126% and 175%)</v>
      </c>
      <c r="AG162" s="39"/>
    </row>
    <row r="163" spans="1:33" s="44" customFormat="1" x14ac:dyDescent="0.2">
      <c r="A163" s="37" t="s">
        <v>184</v>
      </c>
      <c r="B163" s="42" t="s">
        <v>916</v>
      </c>
      <c r="C163" s="37" t="s">
        <v>15</v>
      </c>
      <c r="D163" s="37" t="s">
        <v>184</v>
      </c>
      <c r="E163" s="37">
        <v>5</v>
      </c>
      <c r="F163" s="37">
        <v>9</v>
      </c>
      <c r="G163" s="37">
        <v>10</v>
      </c>
      <c r="H163" s="37">
        <v>3</v>
      </c>
      <c r="I163" s="37">
        <v>3</v>
      </c>
      <c r="J163" s="37">
        <v>6</v>
      </c>
      <c r="K163" s="37">
        <v>6</v>
      </c>
      <c r="L163" s="37">
        <v>7</v>
      </c>
      <c r="M163" s="37">
        <v>7</v>
      </c>
      <c r="N163" s="37">
        <v>4</v>
      </c>
      <c r="O163" s="37">
        <v>4</v>
      </c>
      <c r="P163" s="37">
        <v>4</v>
      </c>
      <c r="Q163" s="37"/>
      <c r="R163" s="37"/>
      <c r="S163" s="37"/>
      <c r="T163" s="37"/>
      <c r="U163" s="37"/>
      <c r="V163" s="37"/>
      <c r="W163" s="37"/>
      <c r="X163" s="37"/>
      <c r="Y163" s="17" t="s">
        <v>953</v>
      </c>
      <c r="Z163" s="37">
        <f t="shared" si="4"/>
        <v>5.666666666666667</v>
      </c>
      <c r="AA163" s="38">
        <v>159.12182489365617</v>
      </c>
      <c r="AB163" s="37" t="s">
        <v>1</v>
      </c>
      <c r="AC163" s="37" t="s">
        <v>1548</v>
      </c>
      <c r="AD163" s="37" t="s">
        <v>184</v>
      </c>
      <c r="AE163" s="44" t="str">
        <f t="shared" si="5"/>
        <v>TO:0000346 (Tiller number) = High (Between 126% and 175%)</v>
      </c>
      <c r="AG163" s="39"/>
    </row>
    <row r="164" spans="1:33" s="44" customFormat="1" x14ac:dyDescent="0.2">
      <c r="A164" s="37" t="s">
        <v>302</v>
      </c>
      <c r="B164" s="42" t="s">
        <v>917</v>
      </c>
      <c r="C164" s="37" t="s">
        <v>15</v>
      </c>
      <c r="D164" s="37" t="s">
        <v>302</v>
      </c>
      <c r="E164" s="37">
        <v>2</v>
      </c>
      <c r="F164" s="37">
        <v>2</v>
      </c>
      <c r="G164" s="37">
        <v>4</v>
      </c>
      <c r="H164" s="37">
        <v>4</v>
      </c>
      <c r="I164" s="37">
        <v>4</v>
      </c>
      <c r="J164" s="37">
        <v>5</v>
      </c>
      <c r="K164" s="37">
        <v>5</v>
      </c>
      <c r="L164" s="37">
        <v>5</v>
      </c>
      <c r="M164" s="37">
        <v>3</v>
      </c>
      <c r="N164" s="37">
        <v>3</v>
      </c>
      <c r="O164" s="37">
        <v>3</v>
      </c>
      <c r="P164" s="37">
        <v>3</v>
      </c>
      <c r="Q164" s="37"/>
      <c r="R164" s="37"/>
      <c r="S164" s="37"/>
      <c r="T164" s="37"/>
      <c r="U164" s="37"/>
      <c r="V164" s="37"/>
      <c r="W164" s="37"/>
      <c r="X164" s="37"/>
      <c r="Y164" s="17" t="s">
        <v>953</v>
      </c>
      <c r="Z164" s="37">
        <f t="shared" si="4"/>
        <v>3.5833333333333335</v>
      </c>
      <c r="AA164" s="38">
        <v>100.62115397687081</v>
      </c>
      <c r="AB164" s="37" t="s">
        <v>2</v>
      </c>
      <c r="AC164" s="37" t="s">
        <v>1549</v>
      </c>
      <c r="AD164" s="37" t="s">
        <v>302</v>
      </c>
      <c r="AE164" s="44" t="str">
        <f t="shared" si="5"/>
        <v>TO:0000346 (Tiller number) = Normal (Between 75% and 125%)</v>
      </c>
      <c r="AG164" s="39"/>
    </row>
    <row r="165" spans="1:33" s="44" customFormat="1" x14ac:dyDescent="0.2">
      <c r="A165" s="37" t="s">
        <v>303</v>
      </c>
      <c r="B165" s="42" t="s">
        <v>918</v>
      </c>
      <c r="C165" s="37" t="s">
        <v>15</v>
      </c>
      <c r="D165" s="37" t="s">
        <v>303</v>
      </c>
      <c r="E165" s="37">
        <v>2</v>
      </c>
      <c r="F165" s="37">
        <v>4</v>
      </c>
      <c r="G165" s="37">
        <v>6</v>
      </c>
      <c r="H165" s="37">
        <v>6</v>
      </c>
      <c r="I165" s="37">
        <v>5</v>
      </c>
      <c r="J165" s="37">
        <v>5</v>
      </c>
      <c r="K165" s="37">
        <v>5</v>
      </c>
      <c r="L165" s="37">
        <v>3</v>
      </c>
      <c r="M165" s="37">
        <v>3</v>
      </c>
      <c r="N165" s="37">
        <v>3</v>
      </c>
      <c r="O165" s="37">
        <v>3</v>
      </c>
      <c r="P165" s="37">
        <v>3</v>
      </c>
      <c r="Q165" s="37"/>
      <c r="R165" s="37"/>
      <c r="S165" s="37"/>
      <c r="T165" s="37"/>
      <c r="U165" s="37"/>
      <c r="V165" s="37"/>
      <c r="W165" s="37"/>
      <c r="X165" s="37"/>
      <c r="Y165" s="17" t="s">
        <v>953</v>
      </c>
      <c r="Z165" s="37">
        <f t="shared" si="4"/>
        <v>4</v>
      </c>
      <c r="AA165" s="38">
        <v>112.32128816022787</v>
      </c>
      <c r="AB165" s="37" t="s">
        <v>2</v>
      </c>
      <c r="AC165" s="37" t="s">
        <v>1549</v>
      </c>
      <c r="AD165" s="37" t="s">
        <v>303</v>
      </c>
      <c r="AE165" s="44" t="str">
        <f t="shared" si="5"/>
        <v>TO:0000346 (Tiller number) = Normal (Between 75% and 125%)</v>
      </c>
      <c r="AG165" s="39"/>
    </row>
    <row r="166" spans="1:33" s="44" customFormat="1" x14ac:dyDescent="0.2">
      <c r="A166" s="37" t="s">
        <v>185</v>
      </c>
      <c r="B166" s="42" t="s">
        <v>919</v>
      </c>
      <c r="C166" s="37" t="s">
        <v>15</v>
      </c>
      <c r="D166" s="37" t="s">
        <v>185</v>
      </c>
      <c r="E166" s="37">
        <v>4</v>
      </c>
      <c r="F166" s="37">
        <v>4</v>
      </c>
      <c r="G166" s="37">
        <v>6</v>
      </c>
      <c r="H166" s="37">
        <v>6</v>
      </c>
      <c r="I166" s="37">
        <v>3</v>
      </c>
      <c r="J166" s="37">
        <v>3</v>
      </c>
      <c r="K166" s="37">
        <v>3</v>
      </c>
      <c r="L166" s="37">
        <v>3</v>
      </c>
      <c r="M166" s="37">
        <v>3</v>
      </c>
      <c r="N166" s="37">
        <v>3</v>
      </c>
      <c r="O166" s="37">
        <v>3</v>
      </c>
      <c r="P166" s="37">
        <v>3</v>
      </c>
      <c r="Q166" s="37"/>
      <c r="R166" s="37"/>
      <c r="S166" s="37"/>
      <c r="T166" s="37"/>
      <c r="U166" s="37"/>
      <c r="V166" s="37"/>
      <c r="W166" s="37"/>
      <c r="X166" s="37"/>
      <c r="Y166" s="17" t="s">
        <v>953</v>
      </c>
      <c r="Z166" s="37">
        <f t="shared" si="4"/>
        <v>3.6666666666666665</v>
      </c>
      <c r="AA166" s="38">
        <v>102.9611808135422</v>
      </c>
      <c r="AB166" s="37" t="s">
        <v>2</v>
      </c>
      <c r="AC166" s="37" t="s">
        <v>1549</v>
      </c>
      <c r="AD166" s="37" t="s">
        <v>185</v>
      </c>
      <c r="AE166" s="44" t="str">
        <f t="shared" si="5"/>
        <v>TO:0000346 (Tiller number) = Normal (Between 75% and 125%)</v>
      </c>
      <c r="AG166" s="39"/>
    </row>
    <row r="167" spans="1:33" s="44" customFormat="1" x14ac:dyDescent="0.2">
      <c r="A167" s="37" t="s">
        <v>14</v>
      </c>
      <c r="B167" s="59" t="s">
        <v>920</v>
      </c>
      <c r="C167" s="37" t="s">
        <v>15</v>
      </c>
      <c r="D167" s="37" t="s">
        <v>14</v>
      </c>
      <c r="E167" s="37">
        <v>2</v>
      </c>
      <c r="F167" s="37">
        <v>8</v>
      </c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17" t="s">
        <v>953</v>
      </c>
      <c r="Z167" s="37">
        <f t="shared" si="4"/>
        <v>5</v>
      </c>
      <c r="AA167" s="38">
        <v>140.40161020028484</v>
      </c>
      <c r="AB167" s="37" t="s">
        <v>1</v>
      </c>
      <c r="AC167" s="37" t="s">
        <v>1548</v>
      </c>
      <c r="AD167" s="37" t="s">
        <v>14</v>
      </c>
      <c r="AE167" s="44" t="str">
        <f t="shared" si="5"/>
        <v>TO:0000346 (Tiller number) = High (Between 126% and 175%)</v>
      </c>
      <c r="AG167" s="39"/>
    </row>
    <row r="168" spans="1:33" s="44" customFormat="1" x14ac:dyDescent="0.2">
      <c r="A168" s="37" t="s">
        <v>304</v>
      </c>
      <c r="B168" s="42" t="s">
        <v>921</v>
      </c>
      <c r="C168" s="37" t="s">
        <v>15</v>
      </c>
      <c r="D168" s="37" t="s">
        <v>304</v>
      </c>
      <c r="E168" s="37">
        <v>1</v>
      </c>
      <c r="F168" s="37">
        <v>3</v>
      </c>
      <c r="G168" s="37">
        <v>7</v>
      </c>
      <c r="H168" s="37">
        <v>8</v>
      </c>
      <c r="I168" s="37">
        <v>6</v>
      </c>
      <c r="J168" s="37">
        <v>6</v>
      </c>
      <c r="K168" s="37">
        <v>4</v>
      </c>
      <c r="L168" s="37">
        <v>4</v>
      </c>
      <c r="M168" s="37">
        <v>4</v>
      </c>
      <c r="N168" s="37">
        <v>5</v>
      </c>
      <c r="O168" s="37">
        <v>5</v>
      </c>
      <c r="P168" s="37">
        <v>5</v>
      </c>
      <c r="Q168" s="37"/>
      <c r="R168" s="37"/>
      <c r="S168" s="37"/>
      <c r="T168" s="37"/>
      <c r="U168" s="37"/>
      <c r="V168" s="37"/>
      <c r="W168" s="37"/>
      <c r="X168" s="37"/>
      <c r="Y168" s="17" t="s">
        <v>953</v>
      </c>
      <c r="Z168" s="37">
        <f t="shared" si="4"/>
        <v>4.833333333333333</v>
      </c>
      <c r="AA168" s="38">
        <v>135.72155652694201</v>
      </c>
      <c r="AB168" s="37" t="s">
        <v>1</v>
      </c>
      <c r="AC168" s="37" t="s">
        <v>1548</v>
      </c>
      <c r="AD168" s="37" t="s">
        <v>304</v>
      </c>
      <c r="AE168" s="44" t="str">
        <f t="shared" si="5"/>
        <v>TO:0000346 (Tiller number) = High (Between 126% and 175%)</v>
      </c>
      <c r="AG168" s="39"/>
    </row>
    <row r="169" spans="1:33" s="44" customFormat="1" x14ac:dyDescent="0.2">
      <c r="A169" s="37" t="s">
        <v>305</v>
      </c>
      <c r="B169" s="42" t="s">
        <v>922</v>
      </c>
      <c r="C169" s="37" t="s">
        <v>15</v>
      </c>
      <c r="D169" s="37" t="s">
        <v>305</v>
      </c>
      <c r="E169" s="37">
        <v>6</v>
      </c>
      <c r="F169" s="37">
        <v>8</v>
      </c>
      <c r="G169" s="37">
        <v>3</v>
      </c>
      <c r="H169" s="37">
        <v>3</v>
      </c>
      <c r="I169" s="37">
        <v>3</v>
      </c>
      <c r="J169" s="37">
        <v>5</v>
      </c>
      <c r="K169" s="37">
        <v>5</v>
      </c>
      <c r="L169" s="37">
        <v>5</v>
      </c>
      <c r="M169" s="37">
        <v>4</v>
      </c>
      <c r="N169" s="37">
        <v>4</v>
      </c>
      <c r="O169" s="37">
        <v>4</v>
      </c>
      <c r="P169" s="37">
        <v>4</v>
      </c>
      <c r="Q169" s="37"/>
      <c r="R169" s="37"/>
      <c r="S169" s="37"/>
      <c r="T169" s="37"/>
      <c r="U169" s="37"/>
      <c r="V169" s="37"/>
      <c r="W169" s="37"/>
      <c r="X169" s="37"/>
      <c r="Y169" s="17" t="s">
        <v>953</v>
      </c>
      <c r="Z169" s="37">
        <f t="shared" si="4"/>
        <v>4.5</v>
      </c>
      <c r="AA169" s="38">
        <v>126.36144918025636</v>
      </c>
      <c r="AB169" s="37" t="s">
        <v>1</v>
      </c>
      <c r="AC169" s="37" t="s">
        <v>1548</v>
      </c>
      <c r="AD169" s="37" t="s">
        <v>305</v>
      </c>
      <c r="AE169" s="44" t="str">
        <f t="shared" si="5"/>
        <v>TO:0000346 (Tiller number) = High (Between 126% and 175%)</v>
      </c>
      <c r="AG169" s="39"/>
    </row>
    <row r="170" spans="1:33" s="44" customFormat="1" x14ac:dyDescent="0.2">
      <c r="A170" s="37" t="s">
        <v>82</v>
      </c>
      <c r="B170" s="42" t="s">
        <v>923</v>
      </c>
      <c r="C170" s="37" t="s">
        <v>15</v>
      </c>
      <c r="D170" s="37" t="s">
        <v>82</v>
      </c>
      <c r="E170" s="37">
        <v>1</v>
      </c>
      <c r="F170" s="37">
        <v>5</v>
      </c>
      <c r="G170" s="37">
        <v>6</v>
      </c>
      <c r="H170" s="37">
        <v>2</v>
      </c>
      <c r="I170" s="37">
        <v>2</v>
      </c>
      <c r="J170" s="37">
        <v>4</v>
      </c>
      <c r="K170" s="37">
        <v>4</v>
      </c>
      <c r="L170" s="37">
        <v>4</v>
      </c>
      <c r="M170" s="37">
        <v>3</v>
      </c>
      <c r="N170" s="37">
        <v>3</v>
      </c>
      <c r="O170" s="37">
        <v>3</v>
      </c>
      <c r="P170" s="37">
        <v>3</v>
      </c>
      <c r="Q170" s="37"/>
      <c r="R170" s="37"/>
      <c r="S170" s="37"/>
      <c r="T170" s="37"/>
      <c r="U170" s="37"/>
      <c r="V170" s="37"/>
      <c r="W170" s="37"/>
      <c r="X170" s="37"/>
      <c r="Y170" s="17" t="s">
        <v>953</v>
      </c>
      <c r="Z170" s="37">
        <f t="shared" si="4"/>
        <v>3.3333333333333335</v>
      </c>
      <c r="AA170" s="38">
        <v>93.601073466856576</v>
      </c>
      <c r="AB170" s="37" t="s">
        <v>2</v>
      </c>
      <c r="AC170" s="37" t="s">
        <v>1549</v>
      </c>
      <c r="AD170" s="37" t="s">
        <v>82</v>
      </c>
      <c r="AE170" s="44" t="str">
        <f t="shared" si="5"/>
        <v>TO:0000346 (Tiller number) = Normal (Between 75% and 125%)</v>
      </c>
      <c r="AG170" s="39"/>
    </row>
    <row r="171" spans="1:33" s="44" customFormat="1" x14ac:dyDescent="0.2">
      <c r="A171" s="37" t="s">
        <v>60</v>
      </c>
      <c r="B171" s="42" t="s">
        <v>924</v>
      </c>
      <c r="C171" s="37" t="s">
        <v>15</v>
      </c>
      <c r="D171" s="37" t="s">
        <v>60</v>
      </c>
      <c r="E171" s="37">
        <v>4</v>
      </c>
      <c r="F171" s="37">
        <v>5</v>
      </c>
      <c r="G171" s="37">
        <v>1</v>
      </c>
      <c r="H171" s="37">
        <v>1</v>
      </c>
      <c r="I171" s="37">
        <v>1</v>
      </c>
      <c r="J171" s="37">
        <v>2</v>
      </c>
      <c r="K171" s="37">
        <v>2</v>
      </c>
      <c r="L171" s="37">
        <v>2</v>
      </c>
      <c r="M171" s="37">
        <v>2</v>
      </c>
      <c r="N171" s="37">
        <v>2</v>
      </c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17" t="s">
        <v>953</v>
      </c>
      <c r="Z171" s="37">
        <f t="shared" si="4"/>
        <v>2.2000000000000002</v>
      </c>
      <c r="AA171" s="38">
        <v>61.776708488125337</v>
      </c>
      <c r="AB171" s="37" t="s">
        <v>3</v>
      </c>
      <c r="AC171" s="37" t="s">
        <v>1547</v>
      </c>
      <c r="AD171" s="37" t="s">
        <v>60</v>
      </c>
      <c r="AE171" s="44" t="str">
        <f t="shared" si="5"/>
        <v>TO:0000346 (Tiller number) = Low (Between 25% and 74%)</v>
      </c>
      <c r="AG171" s="39"/>
    </row>
    <row r="172" spans="1:33" s="44" customFormat="1" x14ac:dyDescent="0.2">
      <c r="A172" s="37" t="s">
        <v>28</v>
      </c>
      <c r="B172" s="42" t="s">
        <v>925</v>
      </c>
      <c r="C172" s="37" t="s">
        <v>15</v>
      </c>
      <c r="D172" s="37" t="s">
        <v>28</v>
      </c>
      <c r="E172" s="37">
        <v>1</v>
      </c>
      <c r="F172" s="37">
        <v>3</v>
      </c>
      <c r="G172" s="37">
        <v>2</v>
      </c>
      <c r="H172" s="37">
        <v>2</v>
      </c>
      <c r="I172" s="37">
        <v>2</v>
      </c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17" t="s">
        <v>953</v>
      </c>
      <c r="Z172" s="37">
        <f t="shared" si="4"/>
        <v>2</v>
      </c>
      <c r="AA172" s="38">
        <v>56.160644080113933</v>
      </c>
      <c r="AB172" s="37" t="s">
        <v>3</v>
      </c>
      <c r="AC172" s="37" t="s">
        <v>1547</v>
      </c>
      <c r="AD172" s="37" t="s">
        <v>28</v>
      </c>
      <c r="AE172" s="44" t="str">
        <f t="shared" si="5"/>
        <v>TO:0000346 (Tiller number) = Low (Between 25% and 74%)</v>
      </c>
      <c r="AG172" s="39"/>
    </row>
    <row r="173" spans="1:33" s="44" customFormat="1" x14ac:dyDescent="0.2">
      <c r="A173" s="37" t="s">
        <v>186</v>
      </c>
      <c r="B173" s="42" t="s">
        <v>926</v>
      </c>
      <c r="C173" s="37" t="s">
        <v>15</v>
      </c>
      <c r="D173" s="37" t="s">
        <v>186</v>
      </c>
      <c r="E173" s="37">
        <v>6</v>
      </c>
      <c r="F173" s="37">
        <v>2</v>
      </c>
      <c r="G173" s="37">
        <v>2</v>
      </c>
      <c r="H173" s="37">
        <v>3</v>
      </c>
      <c r="I173" s="37">
        <v>3</v>
      </c>
      <c r="J173" s="37">
        <v>5</v>
      </c>
      <c r="K173" s="37">
        <v>5</v>
      </c>
      <c r="L173" s="37">
        <v>4</v>
      </c>
      <c r="M173" s="37">
        <v>4</v>
      </c>
      <c r="N173" s="37">
        <v>4</v>
      </c>
      <c r="O173" s="37">
        <v>4</v>
      </c>
      <c r="P173" s="37">
        <v>4</v>
      </c>
      <c r="Q173" s="37"/>
      <c r="R173" s="37"/>
      <c r="S173" s="37"/>
      <c r="T173" s="37"/>
      <c r="U173" s="37"/>
      <c r="V173" s="37"/>
      <c r="W173" s="37"/>
      <c r="X173" s="37"/>
      <c r="Y173" s="17" t="s">
        <v>953</v>
      </c>
      <c r="Z173" s="37">
        <f t="shared" si="4"/>
        <v>3.8333333333333335</v>
      </c>
      <c r="AA173" s="38">
        <v>107.64123448688505</v>
      </c>
      <c r="AB173" s="37" t="s">
        <v>2</v>
      </c>
      <c r="AC173" s="37" t="s">
        <v>1549</v>
      </c>
      <c r="AD173" s="37" t="s">
        <v>186</v>
      </c>
      <c r="AE173" s="44" t="str">
        <f t="shared" si="5"/>
        <v>TO:0000346 (Tiller number) = Normal (Between 75% and 125%)</v>
      </c>
      <c r="AG173" s="39"/>
    </row>
    <row r="174" spans="1:33" s="44" customFormat="1" x14ac:dyDescent="0.2">
      <c r="A174" s="37" t="s">
        <v>47</v>
      </c>
      <c r="B174" s="42" t="s">
        <v>927</v>
      </c>
      <c r="C174" s="37" t="s">
        <v>15</v>
      </c>
      <c r="D174" s="37" t="s">
        <v>47</v>
      </c>
      <c r="E174" s="37">
        <v>2</v>
      </c>
      <c r="F174" s="37">
        <v>2</v>
      </c>
      <c r="G174" s="37">
        <v>3</v>
      </c>
      <c r="H174" s="37">
        <v>3</v>
      </c>
      <c r="I174" s="37">
        <v>3</v>
      </c>
      <c r="J174" s="37">
        <v>4</v>
      </c>
      <c r="K174" s="37">
        <v>4</v>
      </c>
      <c r="L174" s="37">
        <v>4</v>
      </c>
      <c r="M174" s="37">
        <v>4</v>
      </c>
      <c r="N174" s="37">
        <v>4</v>
      </c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17" t="s">
        <v>953</v>
      </c>
      <c r="Z174" s="37">
        <f t="shared" si="4"/>
        <v>3.3</v>
      </c>
      <c r="AA174" s="38">
        <v>92.665062732187991</v>
      </c>
      <c r="AB174" s="37" t="s">
        <v>2</v>
      </c>
      <c r="AC174" s="37" t="s">
        <v>1549</v>
      </c>
      <c r="AD174" s="37" t="s">
        <v>47</v>
      </c>
      <c r="AE174" s="44" t="str">
        <f t="shared" si="5"/>
        <v>TO:0000346 (Tiller number) = Normal (Between 75% and 125%)</v>
      </c>
      <c r="AG174" s="39"/>
    </row>
    <row r="175" spans="1:33" s="44" customFormat="1" x14ac:dyDescent="0.2">
      <c r="A175" s="37" t="s">
        <v>306</v>
      </c>
      <c r="B175" s="42" t="s">
        <v>928</v>
      </c>
      <c r="C175" s="37" t="s">
        <v>15</v>
      </c>
      <c r="D175" s="37" t="s">
        <v>306</v>
      </c>
      <c r="E175" s="37">
        <v>2</v>
      </c>
      <c r="F175" s="37">
        <v>3</v>
      </c>
      <c r="G175" s="37">
        <v>7</v>
      </c>
      <c r="H175" s="37">
        <v>4</v>
      </c>
      <c r="I175" s="37">
        <v>4</v>
      </c>
      <c r="J175" s="37">
        <v>6</v>
      </c>
      <c r="K175" s="37">
        <v>6</v>
      </c>
      <c r="L175" s="37">
        <v>6</v>
      </c>
      <c r="M175" s="37">
        <v>5</v>
      </c>
      <c r="N175" s="37">
        <v>5</v>
      </c>
      <c r="O175" s="37">
        <v>5</v>
      </c>
      <c r="P175" s="37">
        <v>5</v>
      </c>
      <c r="Q175" s="37"/>
      <c r="R175" s="37"/>
      <c r="S175" s="37"/>
      <c r="T175" s="37"/>
      <c r="U175" s="37"/>
      <c r="V175" s="37"/>
      <c r="W175" s="37"/>
      <c r="X175" s="37"/>
      <c r="Y175" s="17" t="s">
        <v>953</v>
      </c>
      <c r="Z175" s="37">
        <f t="shared" si="4"/>
        <v>4.833333333333333</v>
      </c>
      <c r="AA175" s="38">
        <v>135.72155652694201</v>
      </c>
      <c r="AB175" s="37" t="s">
        <v>1</v>
      </c>
      <c r="AC175" s="37" t="s">
        <v>1548</v>
      </c>
      <c r="AD175" s="37" t="s">
        <v>306</v>
      </c>
      <c r="AE175" s="44" t="str">
        <f t="shared" si="5"/>
        <v>TO:0000346 (Tiller number) = High (Between 126% and 175%)</v>
      </c>
      <c r="AG175" s="39"/>
    </row>
    <row r="176" spans="1:33" s="44" customFormat="1" x14ac:dyDescent="0.2">
      <c r="A176" s="37" t="s">
        <v>187</v>
      </c>
      <c r="B176" s="42" t="s">
        <v>929</v>
      </c>
      <c r="C176" s="37" t="s">
        <v>15</v>
      </c>
      <c r="D176" s="37" t="s">
        <v>187</v>
      </c>
      <c r="E176" s="37">
        <v>6</v>
      </c>
      <c r="F176" s="37">
        <v>3</v>
      </c>
      <c r="G176" s="37">
        <v>3</v>
      </c>
      <c r="H176" s="37">
        <v>2</v>
      </c>
      <c r="I176" s="37">
        <v>2</v>
      </c>
      <c r="J176" s="37">
        <v>2</v>
      </c>
      <c r="K176" s="37">
        <v>4</v>
      </c>
      <c r="L176" s="37">
        <v>4</v>
      </c>
      <c r="M176" s="37">
        <v>4</v>
      </c>
      <c r="N176" s="37">
        <v>5</v>
      </c>
      <c r="O176" s="37">
        <v>5</v>
      </c>
      <c r="P176" s="37">
        <v>5</v>
      </c>
      <c r="Q176" s="37"/>
      <c r="R176" s="37"/>
      <c r="S176" s="37"/>
      <c r="T176" s="37"/>
      <c r="U176" s="37"/>
      <c r="V176" s="37"/>
      <c r="W176" s="37"/>
      <c r="X176" s="37"/>
      <c r="Y176" s="17" t="s">
        <v>953</v>
      </c>
      <c r="Z176" s="37">
        <f t="shared" si="4"/>
        <v>3.75</v>
      </c>
      <c r="AA176" s="38">
        <v>105.30120765021363</v>
      </c>
      <c r="AB176" s="37" t="s">
        <v>2</v>
      </c>
      <c r="AC176" s="37" t="s">
        <v>1549</v>
      </c>
      <c r="AD176" s="37" t="s">
        <v>187</v>
      </c>
      <c r="AE176" s="44" t="str">
        <f t="shared" si="5"/>
        <v>TO:0000346 (Tiller number) = Normal (Between 75% and 125%)</v>
      </c>
      <c r="AG176" s="39"/>
    </row>
    <row r="177" spans="1:33" s="44" customFormat="1" x14ac:dyDescent="0.2">
      <c r="A177" s="37" t="s">
        <v>83</v>
      </c>
      <c r="B177" s="42" t="s">
        <v>930</v>
      </c>
      <c r="C177" s="37" t="s">
        <v>15</v>
      </c>
      <c r="D177" s="37" t="s">
        <v>83</v>
      </c>
      <c r="E177" s="37">
        <v>4</v>
      </c>
      <c r="F177" s="37">
        <v>4</v>
      </c>
      <c r="G177" s="37">
        <v>4</v>
      </c>
      <c r="H177" s="37">
        <v>3</v>
      </c>
      <c r="I177" s="37">
        <v>3</v>
      </c>
      <c r="J177" s="37">
        <v>3</v>
      </c>
      <c r="K177" s="37">
        <v>3</v>
      </c>
      <c r="L177" s="37">
        <v>2</v>
      </c>
      <c r="M177" s="37">
        <v>2</v>
      </c>
      <c r="N177" s="37">
        <v>2</v>
      </c>
      <c r="O177" s="37">
        <v>2</v>
      </c>
      <c r="P177" s="37">
        <v>2</v>
      </c>
      <c r="Q177" s="37">
        <v>2</v>
      </c>
      <c r="R177" s="37"/>
      <c r="S177" s="37"/>
      <c r="T177" s="37"/>
      <c r="U177" s="37"/>
      <c r="V177" s="37"/>
      <c r="W177" s="37"/>
      <c r="X177" s="37"/>
      <c r="Y177" s="17" t="s">
        <v>953</v>
      </c>
      <c r="Z177" s="37">
        <f t="shared" si="4"/>
        <v>2.7692307692307692</v>
      </c>
      <c r="AA177" s="38">
        <v>77.760891803234671</v>
      </c>
      <c r="AB177" s="37" t="s">
        <v>2</v>
      </c>
      <c r="AC177" s="37" t="s">
        <v>1549</v>
      </c>
      <c r="AD177" s="37" t="s">
        <v>83</v>
      </c>
      <c r="AE177" s="44" t="str">
        <f t="shared" si="5"/>
        <v>TO:0000346 (Tiller number) = Normal (Between 75% and 125%)</v>
      </c>
      <c r="AG177" s="39"/>
    </row>
    <row r="178" spans="1:33" s="44" customFormat="1" x14ac:dyDescent="0.2">
      <c r="A178" s="37" t="s">
        <v>188</v>
      </c>
      <c r="B178" s="42" t="s">
        <v>931</v>
      </c>
      <c r="C178" s="37" t="s">
        <v>15</v>
      </c>
      <c r="D178" s="37" t="s">
        <v>188</v>
      </c>
      <c r="E178" s="37">
        <v>1</v>
      </c>
      <c r="F178" s="37">
        <v>4</v>
      </c>
      <c r="G178" s="37">
        <v>4</v>
      </c>
      <c r="H178" s="37">
        <v>4</v>
      </c>
      <c r="I178" s="37">
        <v>2</v>
      </c>
      <c r="J178" s="37">
        <v>2</v>
      </c>
      <c r="K178" s="37">
        <v>2</v>
      </c>
      <c r="L178" s="37">
        <v>2</v>
      </c>
      <c r="M178" s="37">
        <v>3</v>
      </c>
      <c r="N178" s="37">
        <v>3</v>
      </c>
      <c r="O178" s="37">
        <v>3</v>
      </c>
      <c r="P178" s="37">
        <v>3</v>
      </c>
      <c r="Q178" s="37"/>
      <c r="R178" s="37"/>
      <c r="S178" s="37"/>
      <c r="T178" s="37"/>
      <c r="U178" s="37"/>
      <c r="V178" s="37"/>
      <c r="W178" s="37"/>
      <c r="X178" s="37"/>
      <c r="Y178" s="17" t="s">
        <v>953</v>
      </c>
      <c r="Z178" s="37">
        <f t="shared" si="4"/>
        <v>2.75</v>
      </c>
      <c r="AA178" s="38">
        <v>77.220885610156657</v>
      </c>
      <c r="AB178" s="37" t="s">
        <v>2</v>
      </c>
      <c r="AC178" s="37" t="s">
        <v>1549</v>
      </c>
      <c r="AD178" s="37" t="s">
        <v>188</v>
      </c>
      <c r="AE178" s="44" t="str">
        <f t="shared" si="5"/>
        <v>TO:0000346 (Tiller number) = Normal (Between 75% and 125%)</v>
      </c>
      <c r="AG178" s="39"/>
    </row>
    <row r="179" spans="1:33" s="44" customFormat="1" x14ac:dyDescent="0.2">
      <c r="A179" s="37" t="s">
        <v>307</v>
      </c>
      <c r="B179" s="42" t="s">
        <v>932</v>
      </c>
      <c r="C179" s="37" t="s">
        <v>15</v>
      </c>
      <c r="D179" s="37" t="s">
        <v>307</v>
      </c>
      <c r="E179" s="37">
        <v>4</v>
      </c>
      <c r="F179" s="37">
        <v>5</v>
      </c>
      <c r="G179" s="37">
        <v>2</v>
      </c>
      <c r="H179" s="37">
        <v>2</v>
      </c>
      <c r="I179" s="37">
        <v>2</v>
      </c>
      <c r="J179" s="37">
        <v>2</v>
      </c>
      <c r="K179" s="37">
        <v>2</v>
      </c>
      <c r="L179" s="37">
        <v>3</v>
      </c>
      <c r="M179" s="37">
        <v>3</v>
      </c>
      <c r="N179" s="37">
        <v>3</v>
      </c>
      <c r="O179" s="37">
        <v>3</v>
      </c>
      <c r="P179" s="37">
        <v>3</v>
      </c>
      <c r="Q179" s="37"/>
      <c r="R179" s="37"/>
      <c r="S179" s="37"/>
      <c r="T179" s="37"/>
      <c r="U179" s="37"/>
      <c r="V179" s="37"/>
      <c r="W179" s="37"/>
      <c r="X179" s="37"/>
      <c r="Y179" s="17" t="s">
        <v>953</v>
      </c>
      <c r="Z179" s="37">
        <f t="shared" si="4"/>
        <v>2.8333333333333335</v>
      </c>
      <c r="AA179" s="38">
        <v>79.560912446828084</v>
      </c>
      <c r="AB179" s="37" t="s">
        <v>2</v>
      </c>
      <c r="AC179" s="37" t="s">
        <v>1549</v>
      </c>
      <c r="AD179" s="37" t="s">
        <v>307</v>
      </c>
      <c r="AE179" s="44" t="str">
        <f t="shared" si="5"/>
        <v>TO:0000346 (Tiller number) = Normal (Between 75% and 125%)</v>
      </c>
      <c r="AG179" s="39"/>
    </row>
    <row r="180" spans="1:33" s="44" customFormat="1" x14ac:dyDescent="0.2">
      <c r="A180" s="37" t="s">
        <v>308</v>
      </c>
      <c r="B180" s="42" t="s">
        <v>933</v>
      </c>
      <c r="C180" s="37" t="s">
        <v>15</v>
      </c>
      <c r="D180" s="37" t="s">
        <v>308</v>
      </c>
      <c r="E180" s="37">
        <v>2</v>
      </c>
      <c r="F180" s="37">
        <v>6</v>
      </c>
      <c r="G180" s="37">
        <v>3</v>
      </c>
      <c r="H180" s="37">
        <v>3</v>
      </c>
      <c r="I180" s="37">
        <v>5</v>
      </c>
      <c r="J180" s="37">
        <v>5</v>
      </c>
      <c r="K180" s="37">
        <v>5</v>
      </c>
      <c r="L180" s="37">
        <v>4</v>
      </c>
      <c r="M180" s="37">
        <v>4</v>
      </c>
      <c r="N180" s="37">
        <v>4</v>
      </c>
      <c r="O180" s="37">
        <v>4</v>
      </c>
      <c r="P180" s="37">
        <v>4</v>
      </c>
      <c r="Q180" s="37"/>
      <c r="R180" s="37"/>
      <c r="S180" s="37"/>
      <c r="T180" s="37"/>
      <c r="U180" s="37"/>
      <c r="V180" s="37"/>
      <c r="W180" s="37"/>
      <c r="X180" s="37"/>
      <c r="Y180" s="17" t="s">
        <v>953</v>
      </c>
      <c r="Z180" s="37">
        <f t="shared" si="4"/>
        <v>4.083333333333333</v>
      </c>
      <c r="AA180" s="38">
        <v>114.66131499689928</v>
      </c>
      <c r="AB180" s="37" t="s">
        <v>2</v>
      </c>
      <c r="AC180" s="37" t="s">
        <v>1549</v>
      </c>
      <c r="AD180" s="37" t="s">
        <v>308</v>
      </c>
      <c r="AE180" s="44" t="str">
        <f t="shared" si="5"/>
        <v>TO:0000346 (Tiller number) = Normal (Between 75% and 125%)</v>
      </c>
      <c r="AG180" s="39"/>
    </row>
    <row r="181" spans="1:33" s="44" customFormat="1" x14ac:dyDescent="0.2">
      <c r="A181" s="37" t="s">
        <v>61</v>
      </c>
      <c r="B181" s="42" t="s">
        <v>934</v>
      </c>
      <c r="C181" s="37" t="s">
        <v>15</v>
      </c>
      <c r="D181" s="37" t="s">
        <v>61</v>
      </c>
      <c r="E181" s="37">
        <v>2</v>
      </c>
      <c r="F181" s="37">
        <v>2</v>
      </c>
      <c r="G181" s="37">
        <v>3</v>
      </c>
      <c r="H181" s="37">
        <v>3</v>
      </c>
      <c r="I181" s="37">
        <v>4</v>
      </c>
      <c r="J181" s="37">
        <v>4</v>
      </c>
      <c r="K181" s="37">
        <v>5</v>
      </c>
      <c r="L181" s="37">
        <v>5</v>
      </c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17" t="s">
        <v>953</v>
      </c>
      <c r="Z181" s="37">
        <f t="shared" si="4"/>
        <v>3.5</v>
      </c>
      <c r="AA181" s="38">
        <v>98.281127140199388</v>
      </c>
      <c r="AB181" s="37" t="s">
        <v>2</v>
      </c>
      <c r="AC181" s="37" t="s">
        <v>1549</v>
      </c>
      <c r="AD181" s="37" t="s">
        <v>61</v>
      </c>
      <c r="AE181" s="44" t="str">
        <f t="shared" si="5"/>
        <v>TO:0000346 (Tiller number) = Normal (Between 75% and 125%)</v>
      </c>
      <c r="AG181" s="39"/>
    </row>
    <row r="182" spans="1:33" s="44" customFormat="1" x14ac:dyDescent="0.2">
      <c r="A182" s="37" t="s">
        <v>309</v>
      </c>
      <c r="B182" s="42" t="s">
        <v>935</v>
      </c>
      <c r="C182" s="37" t="s">
        <v>15</v>
      </c>
      <c r="D182" s="37" t="s">
        <v>309</v>
      </c>
      <c r="E182" s="37">
        <v>2</v>
      </c>
      <c r="F182" s="37">
        <v>5</v>
      </c>
      <c r="G182" s="37">
        <v>5</v>
      </c>
      <c r="H182" s="37">
        <v>5</v>
      </c>
      <c r="I182" s="37">
        <v>3</v>
      </c>
      <c r="J182" s="37">
        <v>3</v>
      </c>
      <c r="K182" s="37">
        <v>3</v>
      </c>
      <c r="L182" s="37">
        <v>3</v>
      </c>
      <c r="M182" s="37">
        <v>4</v>
      </c>
      <c r="N182" s="37">
        <v>4</v>
      </c>
      <c r="O182" s="37">
        <v>4</v>
      </c>
      <c r="P182" s="37">
        <v>4</v>
      </c>
      <c r="Q182" s="37"/>
      <c r="R182" s="37"/>
      <c r="S182" s="37"/>
      <c r="T182" s="37"/>
      <c r="U182" s="37"/>
      <c r="V182" s="37"/>
      <c r="W182" s="37"/>
      <c r="X182" s="37"/>
      <c r="Y182" s="17" t="s">
        <v>953</v>
      </c>
      <c r="Z182" s="37">
        <f t="shared" si="4"/>
        <v>3.75</v>
      </c>
      <c r="AA182" s="38">
        <v>105.30120765021363</v>
      </c>
      <c r="AB182" s="37" t="s">
        <v>2</v>
      </c>
      <c r="AC182" s="37" t="s">
        <v>1549</v>
      </c>
      <c r="AD182" s="37" t="s">
        <v>309</v>
      </c>
      <c r="AE182" s="44" t="str">
        <f t="shared" si="5"/>
        <v>TO:0000346 (Tiller number) = Normal (Between 75% and 125%)</v>
      </c>
      <c r="AG182" s="39"/>
    </row>
    <row r="183" spans="1:33" s="44" customFormat="1" x14ac:dyDescent="0.2">
      <c r="A183" s="37" t="s">
        <v>189</v>
      </c>
      <c r="B183" s="42" t="s">
        <v>936</v>
      </c>
      <c r="C183" s="37" t="s">
        <v>15</v>
      </c>
      <c r="D183" s="37" t="s">
        <v>189</v>
      </c>
      <c r="E183" s="37">
        <v>5</v>
      </c>
      <c r="F183" s="37">
        <v>5</v>
      </c>
      <c r="G183" s="37">
        <v>5</v>
      </c>
      <c r="H183" s="37">
        <v>4</v>
      </c>
      <c r="I183" s="37">
        <v>4</v>
      </c>
      <c r="J183" s="37">
        <v>4</v>
      </c>
      <c r="K183" s="37">
        <v>4</v>
      </c>
      <c r="L183" s="37">
        <v>3</v>
      </c>
      <c r="M183" s="37">
        <v>3</v>
      </c>
      <c r="N183" s="37">
        <v>3</v>
      </c>
      <c r="O183" s="37">
        <v>3</v>
      </c>
      <c r="P183" s="37">
        <v>3</v>
      </c>
      <c r="Q183" s="37"/>
      <c r="R183" s="37"/>
      <c r="S183" s="37"/>
      <c r="T183" s="37"/>
      <c r="U183" s="37"/>
      <c r="V183" s="37"/>
      <c r="W183" s="37"/>
      <c r="X183" s="37"/>
      <c r="Y183" s="17" t="s">
        <v>953</v>
      </c>
      <c r="Z183" s="37">
        <f t="shared" si="4"/>
        <v>3.8333333333333335</v>
      </c>
      <c r="AA183" s="38">
        <v>107.64123448688505</v>
      </c>
      <c r="AB183" s="37" t="s">
        <v>2</v>
      </c>
      <c r="AC183" s="37" t="s">
        <v>1549</v>
      </c>
      <c r="AD183" s="37" t="s">
        <v>189</v>
      </c>
      <c r="AE183" s="44" t="str">
        <f t="shared" si="5"/>
        <v>TO:0000346 (Tiller number) = Normal (Between 75% and 125%)</v>
      </c>
      <c r="AG183" s="39"/>
    </row>
    <row r="184" spans="1:33" s="44" customFormat="1" x14ac:dyDescent="0.2">
      <c r="A184" s="37" t="s">
        <v>310</v>
      </c>
      <c r="B184" s="42" t="s">
        <v>937</v>
      </c>
      <c r="C184" s="37" t="s">
        <v>15</v>
      </c>
      <c r="D184" s="37" t="s">
        <v>310</v>
      </c>
      <c r="E184" s="37">
        <v>2</v>
      </c>
      <c r="F184" s="37">
        <v>2</v>
      </c>
      <c r="G184" s="37">
        <v>2</v>
      </c>
      <c r="H184" s="37">
        <v>2</v>
      </c>
      <c r="I184" s="37">
        <v>3</v>
      </c>
      <c r="J184" s="37">
        <v>3</v>
      </c>
      <c r="K184" s="37">
        <v>3</v>
      </c>
      <c r="L184" s="37">
        <v>3</v>
      </c>
      <c r="M184" s="37">
        <v>4</v>
      </c>
      <c r="N184" s="37">
        <v>4</v>
      </c>
      <c r="O184" s="37">
        <v>4</v>
      </c>
      <c r="P184" s="37">
        <v>4</v>
      </c>
      <c r="Q184" s="37"/>
      <c r="R184" s="37"/>
      <c r="S184" s="37"/>
      <c r="T184" s="37"/>
      <c r="U184" s="37"/>
      <c r="V184" s="37"/>
      <c r="W184" s="37"/>
      <c r="X184" s="37"/>
      <c r="Y184" s="17" t="s">
        <v>953</v>
      </c>
      <c r="Z184" s="37">
        <f t="shared" si="4"/>
        <v>3</v>
      </c>
      <c r="AA184" s="38">
        <v>84.24096612017091</v>
      </c>
      <c r="AB184" s="37" t="s">
        <v>2</v>
      </c>
      <c r="AC184" s="37" t="s">
        <v>1549</v>
      </c>
      <c r="AD184" s="37" t="s">
        <v>310</v>
      </c>
      <c r="AE184" s="44" t="str">
        <f t="shared" si="5"/>
        <v>TO:0000346 (Tiller number) = Normal (Between 75% and 125%)</v>
      </c>
      <c r="AG184" s="39"/>
    </row>
    <row r="185" spans="1:33" s="44" customFormat="1" x14ac:dyDescent="0.2">
      <c r="A185" s="37" t="s">
        <v>84</v>
      </c>
      <c r="B185" s="42" t="s">
        <v>938</v>
      </c>
      <c r="C185" s="37" t="s">
        <v>15</v>
      </c>
      <c r="D185" s="37" t="s">
        <v>84</v>
      </c>
      <c r="E185" s="37">
        <v>1</v>
      </c>
      <c r="F185" s="37">
        <v>5</v>
      </c>
      <c r="G185" s="37">
        <v>4</v>
      </c>
      <c r="H185" s="37">
        <v>4</v>
      </c>
      <c r="I185" s="37">
        <v>2</v>
      </c>
      <c r="J185" s="37">
        <v>2</v>
      </c>
      <c r="K185" s="37">
        <v>2</v>
      </c>
      <c r="L185" s="37">
        <v>2</v>
      </c>
      <c r="M185" s="37">
        <v>3</v>
      </c>
      <c r="N185" s="37">
        <v>3</v>
      </c>
      <c r="O185" s="37">
        <v>3</v>
      </c>
      <c r="P185" s="37">
        <v>3</v>
      </c>
      <c r="Q185" s="37">
        <v>3</v>
      </c>
      <c r="R185" s="37"/>
      <c r="S185" s="37"/>
      <c r="T185" s="37"/>
      <c r="U185" s="37"/>
      <c r="V185" s="37"/>
      <c r="W185" s="37"/>
      <c r="X185" s="37"/>
      <c r="Y185" s="17" t="s">
        <v>953</v>
      </c>
      <c r="Z185" s="37">
        <f t="shared" si="4"/>
        <v>2.8461538461538463</v>
      </c>
      <c r="AA185" s="38">
        <v>79.920916575546755</v>
      </c>
      <c r="AB185" s="37" t="s">
        <v>2</v>
      </c>
      <c r="AC185" s="37" t="s">
        <v>1549</v>
      </c>
      <c r="AD185" s="37" t="s">
        <v>84</v>
      </c>
      <c r="AE185" s="44" t="str">
        <f t="shared" si="5"/>
        <v>TO:0000346 (Tiller number) = Normal (Between 75% and 125%)</v>
      </c>
      <c r="AG185" s="39"/>
    </row>
    <row r="186" spans="1:33" s="44" customFormat="1" x14ac:dyDescent="0.2">
      <c r="A186" s="37" t="s">
        <v>190</v>
      </c>
      <c r="B186" s="42" t="s">
        <v>939</v>
      </c>
      <c r="C186" s="37" t="s">
        <v>15</v>
      </c>
      <c r="D186" s="37" t="s">
        <v>190</v>
      </c>
      <c r="E186" s="37">
        <v>1</v>
      </c>
      <c r="F186" s="37">
        <v>5</v>
      </c>
      <c r="G186" s="37">
        <v>2</v>
      </c>
      <c r="H186" s="37">
        <v>2</v>
      </c>
      <c r="I186" s="37">
        <v>2</v>
      </c>
      <c r="J186" s="37">
        <v>2</v>
      </c>
      <c r="K186" s="37">
        <v>3</v>
      </c>
      <c r="L186" s="37">
        <v>3</v>
      </c>
      <c r="M186" s="37">
        <v>3</v>
      </c>
      <c r="N186" s="37">
        <v>3</v>
      </c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17" t="s">
        <v>953</v>
      </c>
      <c r="Z186" s="37">
        <f t="shared" si="4"/>
        <v>2.6</v>
      </c>
      <c r="AA186" s="38">
        <v>73.008837304148116</v>
      </c>
      <c r="AB186" s="37" t="s">
        <v>3</v>
      </c>
      <c r="AC186" s="37" t="s">
        <v>1547</v>
      </c>
      <c r="AD186" s="37" t="s">
        <v>190</v>
      </c>
      <c r="AE186" s="44" t="str">
        <f t="shared" si="5"/>
        <v>TO:0000346 (Tiller number) = Low (Between 25% and 74%)</v>
      </c>
      <c r="AG186" s="39"/>
    </row>
    <row r="187" spans="1:33" s="44" customFormat="1" x14ac:dyDescent="0.2">
      <c r="A187" s="37" t="s">
        <v>85</v>
      </c>
      <c r="B187" s="42" t="s">
        <v>938</v>
      </c>
      <c r="C187" s="37" t="s">
        <v>15</v>
      </c>
      <c r="D187" s="37" t="s">
        <v>85</v>
      </c>
      <c r="E187" s="37">
        <v>1</v>
      </c>
      <c r="F187" s="37">
        <v>5</v>
      </c>
      <c r="G187" s="37">
        <v>4</v>
      </c>
      <c r="H187" s="37">
        <v>4</v>
      </c>
      <c r="I187" s="37">
        <v>2</v>
      </c>
      <c r="J187" s="37">
        <v>2</v>
      </c>
      <c r="K187" s="37">
        <v>2</v>
      </c>
      <c r="L187" s="37">
        <v>2</v>
      </c>
      <c r="M187" s="37">
        <v>3</v>
      </c>
      <c r="N187" s="37">
        <v>3</v>
      </c>
      <c r="O187" s="37">
        <v>3</v>
      </c>
      <c r="P187" s="37">
        <v>3</v>
      </c>
      <c r="Q187" s="37">
        <v>3</v>
      </c>
      <c r="R187" s="37"/>
      <c r="S187" s="37"/>
      <c r="T187" s="37"/>
      <c r="U187" s="37"/>
      <c r="V187" s="37"/>
      <c r="W187" s="37"/>
      <c r="X187" s="37"/>
      <c r="Y187" s="17" t="s">
        <v>953</v>
      </c>
      <c r="Z187" s="37">
        <f t="shared" si="4"/>
        <v>2.8461538461538463</v>
      </c>
      <c r="AA187" s="38">
        <v>79.920916575546755</v>
      </c>
      <c r="AB187" s="37" t="s">
        <v>2</v>
      </c>
      <c r="AC187" s="37" t="s">
        <v>1549</v>
      </c>
      <c r="AD187" s="37" t="s">
        <v>85</v>
      </c>
      <c r="AE187" s="44" t="str">
        <f t="shared" si="5"/>
        <v>TO:0000346 (Tiller number) = Normal (Between 75% and 125%)</v>
      </c>
      <c r="AG187" s="39"/>
    </row>
    <row r="188" spans="1:33" s="44" customFormat="1" x14ac:dyDescent="0.2">
      <c r="A188" s="37" t="s">
        <v>311</v>
      </c>
      <c r="B188" s="42" t="s">
        <v>940</v>
      </c>
      <c r="C188" s="37" t="s">
        <v>15</v>
      </c>
      <c r="D188" s="37" t="s">
        <v>311</v>
      </c>
      <c r="E188" s="37">
        <v>4</v>
      </c>
      <c r="F188" s="37">
        <v>4</v>
      </c>
      <c r="G188" s="37">
        <v>4</v>
      </c>
      <c r="H188" s="37">
        <v>2</v>
      </c>
      <c r="I188" s="37">
        <v>2</v>
      </c>
      <c r="J188" s="37">
        <v>2</v>
      </c>
      <c r="K188" s="37">
        <v>2</v>
      </c>
      <c r="L188" s="37">
        <v>3</v>
      </c>
      <c r="M188" s="37">
        <v>3</v>
      </c>
      <c r="N188" s="37">
        <v>3</v>
      </c>
      <c r="O188" s="37">
        <v>3</v>
      </c>
      <c r="P188" s="37">
        <v>3</v>
      </c>
      <c r="Q188" s="37"/>
      <c r="R188" s="37"/>
      <c r="S188" s="37"/>
      <c r="T188" s="37"/>
      <c r="U188" s="37"/>
      <c r="V188" s="37"/>
      <c r="W188" s="37"/>
      <c r="X188" s="37"/>
      <c r="Y188" s="17" t="s">
        <v>953</v>
      </c>
      <c r="Z188" s="37">
        <f t="shared" si="4"/>
        <v>2.9166666666666665</v>
      </c>
      <c r="AA188" s="38">
        <v>81.900939283499483</v>
      </c>
      <c r="AB188" s="37" t="s">
        <v>2</v>
      </c>
      <c r="AC188" s="37" t="s">
        <v>1549</v>
      </c>
      <c r="AD188" s="37" t="s">
        <v>311</v>
      </c>
      <c r="AE188" s="44" t="str">
        <f t="shared" si="5"/>
        <v>TO:0000346 (Tiller number) = Normal (Between 75% and 125%)</v>
      </c>
      <c r="AG188" s="39"/>
    </row>
    <row r="189" spans="1:33" s="44" customFormat="1" x14ac:dyDescent="0.2">
      <c r="A189" s="37" t="s">
        <v>191</v>
      </c>
      <c r="B189" s="42" t="s">
        <v>941</v>
      </c>
      <c r="C189" s="37" t="s">
        <v>15</v>
      </c>
      <c r="D189" s="37" t="s">
        <v>191</v>
      </c>
      <c r="E189" s="37">
        <v>4</v>
      </c>
      <c r="F189" s="37">
        <v>4</v>
      </c>
      <c r="G189" s="37">
        <v>4</v>
      </c>
      <c r="H189" s="37">
        <v>5</v>
      </c>
      <c r="I189" s="37">
        <v>5</v>
      </c>
      <c r="J189" s="37">
        <v>5</v>
      </c>
      <c r="K189" s="37">
        <v>3</v>
      </c>
      <c r="L189" s="37">
        <v>3</v>
      </c>
      <c r="M189" s="37">
        <v>3</v>
      </c>
      <c r="N189" s="37">
        <v>3</v>
      </c>
      <c r="O189" s="37">
        <v>3</v>
      </c>
      <c r="P189" s="37">
        <v>3</v>
      </c>
      <c r="Q189" s="37"/>
      <c r="R189" s="37"/>
      <c r="S189" s="37"/>
      <c r="T189" s="37"/>
      <c r="U189" s="37"/>
      <c r="V189" s="37"/>
      <c r="W189" s="37"/>
      <c r="X189" s="37"/>
      <c r="Y189" s="17" t="s">
        <v>953</v>
      </c>
      <c r="Z189" s="37">
        <f t="shared" si="4"/>
        <v>3.75</v>
      </c>
      <c r="AA189" s="38">
        <v>105.30120765021363</v>
      </c>
      <c r="AB189" s="37" t="s">
        <v>2</v>
      </c>
      <c r="AC189" s="37" t="s">
        <v>1549</v>
      </c>
      <c r="AD189" s="37" t="s">
        <v>191</v>
      </c>
      <c r="AE189" s="44" t="str">
        <f t="shared" si="5"/>
        <v>TO:0000346 (Tiller number) = Normal (Between 75% and 125%)</v>
      </c>
      <c r="AG189" s="39"/>
    </row>
    <row r="190" spans="1:33" s="44" customFormat="1" x14ac:dyDescent="0.2">
      <c r="A190" s="37" t="s">
        <v>192</v>
      </c>
      <c r="B190" s="42" t="s">
        <v>942</v>
      </c>
      <c r="C190" s="37" t="s">
        <v>15</v>
      </c>
      <c r="D190" s="37" t="s">
        <v>192</v>
      </c>
      <c r="E190" s="37">
        <v>4</v>
      </c>
      <c r="F190" s="37">
        <v>5</v>
      </c>
      <c r="G190" s="37">
        <v>5</v>
      </c>
      <c r="H190" s="37">
        <v>5</v>
      </c>
      <c r="I190" s="37">
        <v>2</v>
      </c>
      <c r="J190" s="37">
        <v>2</v>
      </c>
      <c r="K190" s="37">
        <v>2</v>
      </c>
      <c r="L190" s="37">
        <v>2</v>
      </c>
      <c r="M190" s="37">
        <v>3</v>
      </c>
      <c r="N190" s="37">
        <v>3</v>
      </c>
      <c r="O190" s="37">
        <v>3</v>
      </c>
      <c r="P190" s="37">
        <v>3</v>
      </c>
      <c r="Q190" s="37"/>
      <c r="R190" s="37"/>
      <c r="S190" s="37"/>
      <c r="T190" s="37"/>
      <c r="U190" s="37"/>
      <c r="V190" s="37"/>
      <c r="W190" s="37"/>
      <c r="X190" s="37"/>
      <c r="Y190" s="17" t="s">
        <v>953</v>
      </c>
      <c r="Z190" s="37">
        <f t="shared" si="4"/>
        <v>3.25</v>
      </c>
      <c r="AA190" s="38">
        <v>91.261046630185149</v>
      </c>
      <c r="AB190" s="37" t="s">
        <v>2</v>
      </c>
      <c r="AC190" s="37" t="s">
        <v>1549</v>
      </c>
      <c r="AD190" s="37" t="s">
        <v>192</v>
      </c>
      <c r="AE190" s="44" t="str">
        <f t="shared" si="5"/>
        <v>TO:0000346 (Tiller number) = Normal (Between 75% and 125%)</v>
      </c>
      <c r="AG190" s="39"/>
    </row>
    <row r="191" spans="1:33" s="44" customFormat="1" x14ac:dyDescent="0.2">
      <c r="A191" s="37" t="s">
        <v>312</v>
      </c>
      <c r="B191" s="42" t="s">
        <v>943</v>
      </c>
      <c r="C191" s="37" t="s">
        <v>15</v>
      </c>
      <c r="D191" s="37" t="s">
        <v>312</v>
      </c>
      <c r="E191" s="37">
        <v>1</v>
      </c>
      <c r="F191" s="37">
        <v>2</v>
      </c>
      <c r="G191" s="37">
        <v>2</v>
      </c>
      <c r="H191" s="37">
        <v>4</v>
      </c>
      <c r="I191" s="37">
        <v>4</v>
      </c>
      <c r="J191" s="37">
        <v>4</v>
      </c>
      <c r="K191" s="37">
        <v>4</v>
      </c>
      <c r="L191" s="37">
        <v>3</v>
      </c>
      <c r="M191" s="37">
        <v>3</v>
      </c>
      <c r="N191" s="37">
        <v>3</v>
      </c>
      <c r="O191" s="37">
        <v>3</v>
      </c>
      <c r="P191" s="37">
        <v>3</v>
      </c>
      <c r="Q191" s="37"/>
      <c r="R191" s="37"/>
      <c r="S191" s="37"/>
      <c r="T191" s="37"/>
      <c r="U191" s="37"/>
      <c r="V191" s="37"/>
      <c r="W191" s="37"/>
      <c r="X191" s="37"/>
      <c r="Y191" s="17" t="s">
        <v>953</v>
      </c>
      <c r="Z191" s="37">
        <f t="shared" si="4"/>
        <v>3</v>
      </c>
      <c r="AA191" s="38">
        <v>84.24096612017091</v>
      </c>
      <c r="AB191" s="37" t="s">
        <v>2</v>
      </c>
      <c r="AC191" s="37" t="s">
        <v>1549</v>
      </c>
      <c r="AD191" s="37" t="s">
        <v>312</v>
      </c>
      <c r="AE191" s="44" t="str">
        <f t="shared" si="5"/>
        <v>TO:0000346 (Tiller number) = Normal (Between 75% and 125%)</v>
      </c>
      <c r="AG191" s="39"/>
    </row>
    <row r="192" spans="1:33" s="44" customFormat="1" x14ac:dyDescent="0.2">
      <c r="A192" s="37" t="s">
        <v>193</v>
      </c>
      <c r="B192" s="42" t="s">
        <v>944</v>
      </c>
      <c r="C192" s="37" t="s">
        <v>15</v>
      </c>
      <c r="D192" s="37" t="s">
        <v>193</v>
      </c>
      <c r="E192" s="37">
        <v>4</v>
      </c>
      <c r="F192" s="37">
        <v>5</v>
      </c>
      <c r="G192" s="37">
        <v>2</v>
      </c>
      <c r="H192" s="37">
        <v>2</v>
      </c>
      <c r="I192" s="37">
        <v>2</v>
      </c>
      <c r="J192" s="37">
        <v>2</v>
      </c>
      <c r="K192" s="37">
        <v>2</v>
      </c>
      <c r="L192" s="37">
        <v>3</v>
      </c>
      <c r="M192" s="37">
        <v>3</v>
      </c>
      <c r="N192" s="37">
        <v>3</v>
      </c>
      <c r="O192" s="37">
        <v>3</v>
      </c>
      <c r="P192" s="37">
        <v>3</v>
      </c>
      <c r="Q192" s="37"/>
      <c r="R192" s="37"/>
      <c r="S192" s="37"/>
      <c r="T192" s="37"/>
      <c r="U192" s="37"/>
      <c r="V192" s="37"/>
      <c r="W192" s="37"/>
      <c r="X192" s="37"/>
      <c r="Y192" s="17" t="s">
        <v>953</v>
      </c>
      <c r="Z192" s="37">
        <f t="shared" si="4"/>
        <v>2.8333333333333335</v>
      </c>
      <c r="AA192" s="38">
        <v>79.560912446828084</v>
      </c>
      <c r="AB192" s="37" t="s">
        <v>2</v>
      </c>
      <c r="AC192" s="37" t="s">
        <v>1549</v>
      </c>
      <c r="AD192" s="37" t="s">
        <v>193</v>
      </c>
      <c r="AE192" s="44" t="str">
        <f t="shared" si="5"/>
        <v>TO:0000346 (Tiller number) = Normal (Between 75% and 125%)</v>
      </c>
      <c r="AG192" s="39"/>
    </row>
    <row r="193" spans="1:33" s="44" customFormat="1" x14ac:dyDescent="0.2">
      <c r="A193" s="37" t="s">
        <v>313</v>
      </c>
      <c r="B193" s="42" t="s">
        <v>945</v>
      </c>
      <c r="C193" s="37" t="s">
        <v>15</v>
      </c>
      <c r="D193" s="37" t="s">
        <v>313</v>
      </c>
      <c r="E193" s="37">
        <v>1</v>
      </c>
      <c r="F193" s="37">
        <v>1</v>
      </c>
      <c r="G193" s="37">
        <v>1</v>
      </c>
      <c r="H193" s="37">
        <v>2</v>
      </c>
      <c r="I193" s="37">
        <v>2</v>
      </c>
      <c r="J193" s="37">
        <v>2</v>
      </c>
      <c r="K193" s="37">
        <v>3</v>
      </c>
      <c r="L193" s="37">
        <v>3</v>
      </c>
      <c r="M193" s="37">
        <v>3</v>
      </c>
      <c r="N193" s="37">
        <v>3</v>
      </c>
      <c r="O193" s="37">
        <v>3</v>
      </c>
      <c r="P193" s="37"/>
      <c r="Q193" s="37"/>
      <c r="R193" s="37"/>
      <c r="S193" s="37"/>
      <c r="T193" s="37"/>
      <c r="U193" s="37"/>
      <c r="V193" s="37"/>
      <c r="W193" s="37"/>
      <c r="X193" s="37"/>
      <c r="Y193" s="17" t="s">
        <v>953</v>
      </c>
      <c r="Z193" s="37">
        <f t="shared" si="4"/>
        <v>2.1818181818181817</v>
      </c>
      <c r="AA193" s="38">
        <v>61.266157178306102</v>
      </c>
      <c r="AB193" s="37" t="s">
        <v>3</v>
      </c>
      <c r="AC193" s="37" t="s">
        <v>1547</v>
      </c>
      <c r="AD193" s="37" t="s">
        <v>313</v>
      </c>
      <c r="AE193" s="44" t="str">
        <f t="shared" si="5"/>
        <v>TO:0000346 (Tiller number) = Low (Between 25% and 74%)</v>
      </c>
      <c r="AG193" s="39"/>
    </row>
    <row r="194" spans="1:33" s="44" customFormat="1" x14ac:dyDescent="0.2">
      <c r="A194" s="37" t="s">
        <v>314</v>
      </c>
      <c r="B194" s="42" t="s">
        <v>946</v>
      </c>
      <c r="C194" s="37" t="s">
        <v>15</v>
      </c>
      <c r="D194" s="37" t="s">
        <v>314</v>
      </c>
      <c r="E194" s="37">
        <v>5</v>
      </c>
      <c r="F194" s="37">
        <v>5</v>
      </c>
      <c r="G194" s="37">
        <v>3</v>
      </c>
      <c r="H194" s="37">
        <v>3</v>
      </c>
      <c r="I194" s="37">
        <v>3</v>
      </c>
      <c r="J194" s="37">
        <v>4</v>
      </c>
      <c r="K194" s="37">
        <v>4</v>
      </c>
      <c r="L194" s="37">
        <v>4</v>
      </c>
      <c r="M194" s="37">
        <v>2</v>
      </c>
      <c r="N194" s="37">
        <v>2</v>
      </c>
      <c r="O194" s="37">
        <v>2</v>
      </c>
      <c r="P194" s="37">
        <v>2</v>
      </c>
      <c r="Q194" s="37"/>
      <c r="R194" s="37"/>
      <c r="S194" s="37"/>
      <c r="T194" s="37"/>
      <c r="U194" s="37"/>
      <c r="V194" s="37"/>
      <c r="W194" s="37"/>
      <c r="X194" s="37"/>
      <c r="Y194" s="17" t="s">
        <v>953</v>
      </c>
      <c r="Z194" s="37">
        <f t="shared" ref="Z194:Z239" si="6">AVERAGE(E194:X194)</f>
        <v>3.25</v>
      </c>
      <c r="AA194" s="38">
        <v>91.261046630185149</v>
      </c>
      <c r="AB194" s="37" t="s">
        <v>2</v>
      </c>
      <c r="AC194" s="37" t="s">
        <v>1549</v>
      </c>
      <c r="AD194" s="37" t="s">
        <v>314</v>
      </c>
      <c r="AE194" s="44" t="str">
        <f t="shared" si="5"/>
        <v>TO:0000346 (Tiller number) = Normal (Between 75% and 125%)</v>
      </c>
      <c r="AG194" s="39"/>
    </row>
    <row r="195" spans="1:33" s="44" customFormat="1" x14ac:dyDescent="0.2">
      <c r="A195" s="37" t="s">
        <v>68</v>
      </c>
      <c r="B195" s="42" t="s">
        <v>947</v>
      </c>
      <c r="C195" s="37" t="s">
        <v>15</v>
      </c>
      <c r="D195" s="37" t="s">
        <v>68</v>
      </c>
      <c r="E195" s="37">
        <v>1</v>
      </c>
      <c r="F195" s="37">
        <v>4</v>
      </c>
      <c r="G195" s="37">
        <v>2</v>
      </c>
      <c r="H195" s="37">
        <v>2</v>
      </c>
      <c r="I195" s="37">
        <v>3</v>
      </c>
      <c r="J195" s="37">
        <v>3</v>
      </c>
      <c r="K195" s="37">
        <v>6</v>
      </c>
      <c r="L195" s="37">
        <v>6</v>
      </c>
      <c r="M195" s="37">
        <v>5</v>
      </c>
      <c r="N195" s="37">
        <v>5</v>
      </c>
      <c r="O195" s="37">
        <v>5</v>
      </c>
      <c r="P195" s="37">
        <v>5</v>
      </c>
      <c r="Q195" s="37"/>
      <c r="R195" s="37"/>
      <c r="S195" s="37"/>
      <c r="T195" s="37"/>
      <c r="U195" s="37"/>
      <c r="V195" s="37"/>
      <c r="W195" s="37"/>
      <c r="X195" s="37"/>
      <c r="Y195" s="17" t="s">
        <v>953</v>
      </c>
      <c r="Z195" s="37">
        <f t="shared" si="6"/>
        <v>3.9166666666666665</v>
      </c>
      <c r="AA195" s="38">
        <v>109.98126132355645</v>
      </c>
      <c r="AB195" s="37" t="s">
        <v>2</v>
      </c>
      <c r="AC195" s="37" t="s">
        <v>1549</v>
      </c>
      <c r="AD195" s="37" t="s">
        <v>68</v>
      </c>
      <c r="AE195" s="44" t="str">
        <f>CONCATENATE( "TO:0000346 (Tiller number) = ",AC195)</f>
        <v>TO:0000346 (Tiller number) = Normal (Between 75% and 125%)</v>
      </c>
      <c r="AG195" s="39"/>
    </row>
    <row r="196" spans="1:33" s="44" customFormat="1" x14ac:dyDescent="0.2">
      <c r="A196" s="37" t="s">
        <v>194</v>
      </c>
      <c r="B196" s="42" t="s">
        <v>948</v>
      </c>
      <c r="C196" s="37" t="s">
        <v>15</v>
      </c>
      <c r="D196" s="37" t="s">
        <v>194</v>
      </c>
      <c r="E196" s="37">
        <v>7</v>
      </c>
      <c r="F196" s="37">
        <v>3</v>
      </c>
      <c r="G196" s="37">
        <v>3</v>
      </c>
      <c r="H196" s="37">
        <v>3</v>
      </c>
      <c r="I196" s="37">
        <v>4</v>
      </c>
      <c r="J196" s="37">
        <v>4</v>
      </c>
      <c r="K196" s="37">
        <v>4</v>
      </c>
      <c r="L196" s="37">
        <v>5</v>
      </c>
      <c r="M196" s="37">
        <v>5</v>
      </c>
      <c r="N196" s="37">
        <v>5</v>
      </c>
      <c r="O196" s="37">
        <v>5</v>
      </c>
      <c r="P196" s="37">
        <v>5</v>
      </c>
      <c r="Q196" s="37"/>
      <c r="R196" s="37"/>
      <c r="S196" s="37"/>
      <c r="T196" s="37"/>
      <c r="U196" s="37"/>
      <c r="V196" s="37"/>
      <c r="W196" s="37"/>
      <c r="X196" s="37"/>
      <c r="Y196" s="17" t="s">
        <v>953</v>
      </c>
      <c r="Z196" s="37">
        <f t="shared" si="6"/>
        <v>4.416666666666667</v>
      </c>
      <c r="AA196" s="38">
        <v>124.02142234358494</v>
      </c>
      <c r="AB196" s="37" t="s">
        <v>2</v>
      </c>
      <c r="AC196" s="37" t="s">
        <v>1549</v>
      </c>
      <c r="AD196" s="37" t="s">
        <v>194</v>
      </c>
      <c r="AE196" s="44" t="str">
        <f>CONCATENATE( "TO:0000346 (Tiller number) = ",AC196)</f>
        <v>TO:0000346 (Tiller number) = Normal (Between 75% and 125%)</v>
      </c>
      <c r="AG196" s="39"/>
    </row>
    <row r="197" spans="1:33" s="44" customFormat="1" x14ac:dyDescent="0.2">
      <c r="A197" s="37" t="s">
        <v>86</v>
      </c>
      <c r="B197" s="42" t="s">
        <v>949</v>
      </c>
      <c r="C197" s="37" t="s">
        <v>15</v>
      </c>
      <c r="D197" s="37" t="s">
        <v>86</v>
      </c>
      <c r="E197" s="37">
        <v>2</v>
      </c>
      <c r="F197" s="37">
        <v>2</v>
      </c>
      <c r="G197" s="37">
        <v>4</v>
      </c>
      <c r="H197" s="37">
        <v>4</v>
      </c>
      <c r="I197" s="37">
        <v>5</v>
      </c>
      <c r="J197" s="37">
        <v>5</v>
      </c>
      <c r="K197" s="37">
        <v>3</v>
      </c>
      <c r="L197" s="37">
        <v>3</v>
      </c>
      <c r="M197" s="37">
        <v>3</v>
      </c>
      <c r="N197" s="37">
        <v>3</v>
      </c>
      <c r="O197" s="37">
        <v>3</v>
      </c>
      <c r="P197" s="37">
        <v>3</v>
      </c>
      <c r="Q197" s="37"/>
      <c r="R197" s="37"/>
      <c r="S197" s="37"/>
      <c r="T197" s="37"/>
      <c r="U197" s="37"/>
      <c r="V197" s="37"/>
      <c r="W197" s="37"/>
      <c r="X197" s="37"/>
      <c r="Y197" s="17" t="s">
        <v>953</v>
      </c>
      <c r="Z197" s="37">
        <f t="shared" si="6"/>
        <v>3.3333333333333335</v>
      </c>
      <c r="AA197" s="38">
        <v>93.601073466856576</v>
      </c>
      <c r="AB197" s="37" t="s">
        <v>2</v>
      </c>
      <c r="AC197" s="37" t="s">
        <v>1549</v>
      </c>
      <c r="AD197" s="37" t="s">
        <v>86</v>
      </c>
      <c r="AE197" s="44" t="str">
        <f>CONCATENATE( "TO:0000346 (Tiller number) = ",AC197)</f>
        <v>TO:0000346 (Tiller number) = Normal (Between 75% and 125%)</v>
      </c>
      <c r="AG197" s="39"/>
    </row>
    <row r="198" spans="1:33" s="44" customFormat="1" x14ac:dyDescent="0.2">
      <c r="A198" s="37" t="s">
        <v>315</v>
      </c>
      <c r="B198" s="42" t="s">
        <v>950</v>
      </c>
      <c r="C198" s="37" t="s">
        <v>15</v>
      </c>
      <c r="D198" s="37" t="s">
        <v>315</v>
      </c>
      <c r="E198" s="37">
        <v>2</v>
      </c>
      <c r="F198" s="37">
        <v>4</v>
      </c>
      <c r="G198" s="37">
        <v>4</v>
      </c>
      <c r="H198" s="37">
        <v>5</v>
      </c>
      <c r="I198" s="37">
        <v>5</v>
      </c>
      <c r="J198" s="37">
        <v>3</v>
      </c>
      <c r="K198" s="37">
        <v>3</v>
      </c>
      <c r="L198" s="37">
        <v>3</v>
      </c>
      <c r="M198" s="37">
        <v>3</v>
      </c>
      <c r="N198" s="37">
        <v>3</v>
      </c>
      <c r="O198" s="37">
        <v>3</v>
      </c>
      <c r="P198" s="37">
        <v>3</v>
      </c>
      <c r="Q198" s="37"/>
      <c r="R198" s="37"/>
      <c r="S198" s="37"/>
      <c r="T198" s="37"/>
      <c r="U198" s="37"/>
      <c r="V198" s="37"/>
      <c r="W198" s="37"/>
      <c r="X198" s="37"/>
      <c r="Y198" s="17" t="s">
        <v>953</v>
      </c>
      <c r="Z198" s="37">
        <f t="shared" si="6"/>
        <v>3.4166666666666665</v>
      </c>
      <c r="AA198" s="38">
        <v>95.941100303527961</v>
      </c>
      <c r="AB198" s="37" t="s">
        <v>2</v>
      </c>
      <c r="AC198" s="37" t="s">
        <v>1549</v>
      </c>
      <c r="AD198" s="37" t="s">
        <v>315</v>
      </c>
      <c r="AE198" s="44" t="str">
        <f>CONCATENATE( "TO:0000346 (Tiller number) = ",AC198)</f>
        <v>TO:0000346 (Tiller number) = Normal (Between 75% and 125%)</v>
      </c>
      <c r="AG198" s="39"/>
    </row>
    <row r="199" spans="1:33" s="44" customFormat="1" x14ac:dyDescent="0.2">
      <c r="A199" s="37" t="s">
        <v>195</v>
      </c>
      <c r="B199" s="42" t="s">
        <v>951</v>
      </c>
      <c r="C199" s="37" t="s">
        <v>15</v>
      </c>
      <c r="D199" s="37" t="s">
        <v>195</v>
      </c>
      <c r="E199" s="37">
        <v>4</v>
      </c>
      <c r="F199" s="37">
        <v>4</v>
      </c>
      <c r="G199" s="37">
        <v>3</v>
      </c>
      <c r="H199" s="37">
        <v>3</v>
      </c>
      <c r="I199" s="37">
        <v>3</v>
      </c>
      <c r="J199" s="37">
        <v>3</v>
      </c>
      <c r="K199" s="37">
        <v>2</v>
      </c>
      <c r="L199" s="37">
        <v>2</v>
      </c>
      <c r="M199" s="37">
        <v>2</v>
      </c>
      <c r="N199" s="37">
        <v>2</v>
      </c>
      <c r="O199" s="37">
        <v>2</v>
      </c>
      <c r="P199" s="37"/>
      <c r="Q199" s="37"/>
      <c r="R199" s="37"/>
      <c r="S199" s="37"/>
      <c r="T199" s="37"/>
      <c r="U199" s="37"/>
      <c r="V199" s="37"/>
      <c r="W199" s="37"/>
      <c r="X199" s="37"/>
      <c r="Y199" s="17" t="s">
        <v>953</v>
      </c>
      <c r="Z199" s="37">
        <f t="shared" si="6"/>
        <v>2.7272727272727271</v>
      </c>
      <c r="AA199" s="38">
        <v>76.582696472882631</v>
      </c>
      <c r="AB199" s="37" t="s">
        <v>2</v>
      </c>
      <c r="AC199" s="37" t="s">
        <v>1549</v>
      </c>
      <c r="AD199" s="37" t="s">
        <v>195</v>
      </c>
      <c r="AE199" s="44" t="str">
        <f>CONCATENATE( "TO:0000346 (Tiller number) = ",AC199)</f>
        <v>TO:0000346 (Tiller number) = Normal (Between 75% and 125%)</v>
      </c>
      <c r="AG199" s="39"/>
    </row>
    <row r="200" spans="1:33" s="44" customFormat="1" x14ac:dyDescent="0.2">
      <c r="A200" s="37" t="s">
        <v>36</v>
      </c>
      <c r="B200" s="42" t="s">
        <v>952</v>
      </c>
      <c r="C200" s="37" t="s">
        <v>15</v>
      </c>
      <c r="D200" s="37" t="s">
        <v>36</v>
      </c>
      <c r="E200" s="37">
        <v>4</v>
      </c>
      <c r="F200" s="37">
        <v>4</v>
      </c>
      <c r="G200" s="37">
        <v>6</v>
      </c>
      <c r="H200" s="37">
        <v>6</v>
      </c>
      <c r="I200" s="37">
        <v>5</v>
      </c>
      <c r="J200" s="37">
        <v>5</v>
      </c>
      <c r="K200" s="37">
        <v>5</v>
      </c>
      <c r="L200" s="37">
        <v>5</v>
      </c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17" t="s">
        <v>953</v>
      </c>
      <c r="Z200" s="37">
        <f t="shared" si="6"/>
        <v>5</v>
      </c>
      <c r="AA200" s="38">
        <v>140.40161020028484</v>
      </c>
      <c r="AB200" s="37" t="s">
        <v>1</v>
      </c>
      <c r="AC200" s="37" t="s">
        <v>1548</v>
      </c>
      <c r="AD200" s="37" t="s">
        <v>36</v>
      </c>
      <c r="AE200" s="44" t="str">
        <f>CONCATENATE( "TO:0000346 (Tiller number) = ",AC200)</f>
        <v>TO:0000346 (Tiller number) = High (Between 126% and 175%)</v>
      </c>
      <c r="AG200" s="39"/>
    </row>
    <row r="201" spans="1:33" s="44" customFormat="1" x14ac:dyDescent="0.2">
      <c r="A201" s="37" t="s">
        <v>332</v>
      </c>
      <c r="B201" s="40" t="s">
        <v>954</v>
      </c>
      <c r="C201" s="37" t="s">
        <v>162</v>
      </c>
      <c r="D201" s="37" t="s">
        <v>332</v>
      </c>
      <c r="E201" s="37">
        <v>1</v>
      </c>
      <c r="F201" s="37">
        <v>6</v>
      </c>
      <c r="G201" s="37">
        <v>5</v>
      </c>
      <c r="H201" s="37">
        <v>5</v>
      </c>
      <c r="I201" s="37">
        <v>9</v>
      </c>
      <c r="J201" s="37">
        <v>9</v>
      </c>
      <c r="K201" s="37">
        <v>4</v>
      </c>
      <c r="L201" s="37">
        <v>4</v>
      </c>
      <c r="M201" s="37">
        <v>4</v>
      </c>
      <c r="N201" s="37">
        <v>8</v>
      </c>
      <c r="O201" s="37">
        <v>8</v>
      </c>
      <c r="P201" s="37">
        <v>8</v>
      </c>
      <c r="Q201" s="37"/>
      <c r="R201" s="37"/>
      <c r="S201" s="37"/>
      <c r="T201" s="37"/>
      <c r="U201" s="37"/>
      <c r="V201" s="37"/>
      <c r="W201" s="37"/>
      <c r="X201" s="37"/>
      <c r="Y201" s="17" t="s">
        <v>953</v>
      </c>
      <c r="Z201" s="37">
        <f t="shared" si="6"/>
        <v>5.916666666666667</v>
      </c>
      <c r="AA201" s="38">
        <v>137.48929185625519</v>
      </c>
      <c r="AB201" s="37" t="s">
        <v>1</v>
      </c>
      <c r="AC201" s="37" t="s">
        <v>1548</v>
      </c>
      <c r="AD201" s="37" t="s">
        <v>332</v>
      </c>
      <c r="AE201" s="44" t="str">
        <f>CONCATENATE( "TO:0000346 (Tiller number) = ",AC201)</f>
        <v>TO:0000346 (Tiller number) = High (Between 126% and 175%)</v>
      </c>
      <c r="AG201" s="39"/>
    </row>
    <row r="202" spans="1:33" s="44" customFormat="1" x14ac:dyDescent="0.2">
      <c r="A202" s="37" t="s">
        <v>333</v>
      </c>
      <c r="B202" s="40" t="s">
        <v>955</v>
      </c>
      <c r="C202" s="37" t="s">
        <v>162</v>
      </c>
      <c r="D202" s="37" t="s">
        <v>333</v>
      </c>
      <c r="E202" s="37">
        <v>1</v>
      </c>
      <c r="F202" s="37">
        <v>8</v>
      </c>
      <c r="G202" s="37">
        <v>2</v>
      </c>
      <c r="H202" s="37">
        <v>2</v>
      </c>
      <c r="I202" s="37">
        <v>3</v>
      </c>
      <c r="J202" s="37">
        <v>3</v>
      </c>
      <c r="K202" s="37">
        <v>6</v>
      </c>
      <c r="L202" s="37">
        <v>6</v>
      </c>
      <c r="M202" s="37">
        <v>4</v>
      </c>
      <c r="N202" s="37">
        <v>4</v>
      </c>
      <c r="O202" s="37">
        <v>4</v>
      </c>
      <c r="P202" s="37">
        <v>4</v>
      </c>
      <c r="Q202" s="37"/>
      <c r="R202" s="37"/>
      <c r="S202" s="37"/>
      <c r="T202" s="37"/>
      <c r="U202" s="37"/>
      <c r="V202" s="37"/>
      <c r="W202" s="37"/>
      <c r="X202" s="37"/>
      <c r="Y202" s="17" t="s">
        <v>953</v>
      </c>
      <c r="Z202" s="37">
        <f t="shared" si="6"/>
        <v>3.9166666666666665</v>
      </c>
      <c r="AA202" s="38">
        <v>91.014038271042139</v>
      </c>
      <c r="AB202" s="37" t="s">
        <v>2</v>
      </c>
      <c r="AC202" s="37" t="s">
        <v>1549</v>
      </c>
      <c r="AD202" s="37" t="s">
        <v>333</v>
      </c>
      <c r="AE202" s="44" t="str">
        <f>CONCATENATE( "TO:0000346 (Tiller number) = ",AC202)</f>
        <v>TO:0000346 (Tiller number) = Normal (Between 75% and 125%)</v>
      </c>
      <c r="AG202" s="39"/>
    </row>
    <row r="203" spans="1:33" s="44" customFormat="1" x14ac:dyDescent="0.2">
      <c r="A203" s="37" t="s">
        <v>161</v>
      </c>
      <c r="B203" s="57" t="s">
        <v>956</v>
      </c>
      <c r="C203" s="37" t="s">
        <v>162</v>
      </c>
      <c r="D203" s="37" t="s">
        <v>161</v>
      </c>
      <c r="E203" s="37">
        <v>2</v>
      </c>
      <c r="F203" s="37">
        <v>8</v>
      </c>
      <c r="G203" s="37">
        <v>4</v>
      </c>
      <c r="H203" s="37">
        <v>4</v>
      </c>
      <c r="I203" s="37">
        <v>4</v>
      </c>
      <c r="J203" s="37">
        <v>6</v>
      </c>
      <c r="K203" s="37">
        <v>6</v>
      </c>
      <c r="L203" s="37">
        <v>6</v>
      </c>
      <c r="M203" s="37">
        <v>3</v>
      </c>
      <c r="N203" s="37">
        <v>3</v>
      </c>
      <c r="O203" s="37">
        <v>3</v>
      </c>
      <c r="P203" s="37">
        <v>3</v>
      </c>
      <c r="Q203" s="37"/>
      <c r="R203" s="37"/>
      <c r="S203" s="37"/>
      <c r="T203" s="37"/>
      <c r="U203" s="37"/>
      <c r="V203" s="37"/>
      <c r="W203" s="37"/>
      <c r="X203" s="37"/>
      <c r="Y203" s="17" t="s">
        <v>953</v>
      </c>
      <c r="Z203" s="37">
        <f t="shared" si="6"/>
        <v>4.333333333333333</v>
      </c>
      <c r="AA203" s="38">
        <v>100.69638276796152</v>
      </c>
      <c r="AB203" s="37" t="s">
        <v>2</v>
      </c>
      <c r="AC203" s="37" t="s">
        <v>1549</v>
      </c>
      <c r="AD203" s="37" t="s">
        <v>161</v>
      </c>
      <c r="AE203" s="44" t="str">
        <f>CONCATENATE( "TO:0000346 (Tiller number) = ",AC203)</f>
        <v>TO:0000346 (Tiller number) = Normal (Between 75% and 125%)</v>
      </c>
      <c r="AG203" s="39"/>
    </row>
    <row r="204" spans="1:33" s="44" customFormat="1" x14ac:dyDescent="0.2">
      <c r="A204" s="37" t="s">
        <v>334</v>
      </c>
      <c r="B204" s="57" t="s">
        <v>957</v>
      </c>
      <c r="C204" s="37" t="s">
        <v>162</v>
      </c>
      <c r="D204" s="37" t="s">
        <v>334</v>
      </c>
      <c r="E204" s="37">
        <v>3</v>
      </c>
      <c r="F204" s="37">
        <v>3</v>
      </c>
      <c r="G204" s="37">
        <v>3</v>
      </c>
      <c r="H204" s="37">
        <v>4</v>
      </c>
      <c r="I204" s="37">
        <v>4</v>
      </c>
      <c r="J204" s="37">
        <v>4</v>
      </c>
      <c r="K204" s="37">
        <v>5</v>
      </c>
      <c r="L204" s="37">
        <v>5</v>
      </c>
      <c r="M204" s="37">
        <v>5</v>
      </c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17" t="s">
        <v>953</v>
      </c>
      <c r="Z204" s="37">
        <f t="shared" si="6"/>
        <v>4</v>
      </c>
      <c r="AA204" s="38">
        <v>92.950507170426036</v>
      </c>
      <c r="AB204" s="37" t="s">
        <v>2</v>
      </c>
      <c r="AC204" s="37" t="s">
        <v>1549</v>
      </c>
      <c r="AD204" s="37" t="s">
        <v>334</v>
      </c>
      <c r="AE204" s="44" t="str">
        <f>CONCATENATE( "TO:0000346 (Tiller number) = ",AC204)</f>
        <v>TO:0000346 (Tiller number) = Normal (Between 75% and 125%)</v>
      </c>
      <c r="AG204" s="39"/>
    </row>
    <row r="205" spans="1:33" s="44" customFormat="1" x14ac:dyDescent="0.2">
      <c r="A205" s="37" t="s">
        <v>335</v>
      </c>
      <c r="B205" s="40" t="s">
        <v>958</v>
      </c>
      <c r="C205" s="37" t="s">
        <v>162</v>
      </c>
      <c r="D205" s="37" t="s">
        <v>335</v>
      </c>
      <c r="E205" s="37">
        <v>2</v>
      </c>
      <c r="F205" s="37">
        <v>6</v>
      </c>
      <c r="G205" s="37">
        <v>8</v>
      </c>
      <c r="H205" s="37">
        <v>5</v>
      </c>
      <c r="I205" s="37">
        <v>5</v>
      </c>
      <c r="J205" s="37">
        <v>4</v>
      </c>
      <c r="K205" s="37">
        <v>4</v>
      </c>
      <c r="L205" s="37">
        <v>4</v>
      </c>
      <c r="M205" s="37">
        <v>3</v>
      </c>
      <c r="N205" s="37">
        <v>3</v>
      </c>
      <c r="O205" s="37">
        <v>3</v>
      </c>
      <c r="P205" s="37">
        <v>3</v>
      </c>
      <c r="Q205" s="37"/>
      <c r="R205" s="37"/>
      <c r="S205" s="37"/>
      <c r="T205" s="37"/>
      <c r="U205" s="37"/>
      <c r="V205" s="37"/>
      <c r="W205" s="37"/>
      <c r="X205" s="37"/>
      <c r="Y205" s="17" t="s">
        <v>953</v>
      </c>
      <c r="Z205" s="37">
        <f t="shared" si="6"/>
        <v>4.166666666666667</v>
      </c>
      <c r="AA205" s="38">
        <v>96.823444969193787</v>
      </c>
      <c r="AB205" s="37" t="s">
        <v>2</v>
      </c>
      <c r="AC205" s="37" t="s">
        <v>1549</v>
      </c>
      <c r="AD205" s="37" t="s">
        <v>335</v>
      </c>
      <c r="AE205" s="44" t="str">
        <f>CONCATENATE( "TO:0000346 (Tiller number) = ",AC205)</f>
        <v>TO:0000346 (Tiller number) = Normal (Between 75% and 125%)</v>
      </c>
      <c r="AG205" s="39"/>
    </row>
    <row r="206" spans="1:33" s="44" customFormat="1" x14ac:dyDescent="0.2">
      <c r="A206" s="37" t="s">
        <v>336</v>
      </c>
      <c r="B206" s="57" t="s">
        <v>959</v>
      </c>
      <c r="C206" s="37" t="s">
        <v>162</v>
      </c>
      <c r="D206" s="37" t="s">
        <v>336</v>
      </c>
      <c r="E206" s="37">
        <v>8</v>
      </c>
      <c r="F206" s="37">
        <v>4</v>
      </c>
      <c r="G206" s="37">
        <v>4</v>
      </c>
      <c r="H206" s="37">
        <v>6</v>
      </c>
      <c r="I206" s="37">
        <v>6</v>
      </c>
      <c r="J206" s="37">
        <v>5</v>
      </c>
      <c r="K206" s="37">
        <v>5</v>
      </c>
      <c r="L206" s="37">
        <v>5</v>
      </c>
      <c r="M206" s="37">
        <v>3</v>
      </c>
      <c r="N206" s="37">
        <v>3</v>
      </c>
      <c r="O206" s="37">
        <v>3</v>
      </c>
      <c r="P206" s="37">
        <v>3</v>
      </c>
      <c r="Q206" s="37"/>
      <c r="R206" s="37"/>
      <c r="S206" s="37"/>
      <c r="T206" s="37"/>
      <c r="U206" s="37"/>
      <c r="V206" s="37"/>
      <c r="W206" s="37"/>
      <c r="X206" s="37"/>
      <c r="Y206" s="17" t="s">
        <v>953</v>
      </c>
      <c r="Z206" s="37">
        <f t="shared" si="6"/>
        <v>4.583333333333333</v>
      </c>
      <c r="AA206" s="38">
        <v>106.50578946611316</v>
      </c>
      <c r="AB206" s="37" t="s">
        <v>2</v>
      </c>
      <c r="AC206" s="37" t="s">
        <v>1549</v>
      </c>
      <c r="AD206" s="37" t="s">
        <v>336</v>
      </c>
      <c r="AE206" s="44" t="str">
        <f>CONCATENATE( "TO:0000346 (Tiller number) = ",AC206)</f>
        <v>TO:0000346 (Tiller number) = Normal (Between 75% and 125%)</v>
      </c>
      <c r="AG206" s="39"/>
    </row>
    <row r="207" spans="1:33" s="44" customFormat="1" x14ac:dyDescent="0.2">
      <c r="A207" s="37" t="s">
        <v>163</v>
      </c>
      <c r="B207" s="57" t="s">
        <v>960</v>
      </c>
      <c r="C207" s="37" t="s">
        <v>162</v>
      </c>
      <c r="D207" s="37" t="s">
        <v>163</v>
      </c>
      <c r="E207" s="37">
        <v>7</v>
      </c>
      <c r="F207" s="37">
        <v>4</v>
      </c>
      <c r="G207" s="37">
        <v>4</v>
      </c>
      <c r="H207" s="37">
        <v>4</v>
      </c>
      <c r="I207" s="37">
        <v>4</v>
      </c>
      <c r="J207" s="37">
        <v>4</v>
      </c>
      <c r="K207" s="37">
        <v>5</v>
      </c>
      <c r="L207" s="37">
        <v>5</v>
      </c>
      <c r="M207" s="37">
        <v>5</v>
      </c>
      <c r="N207" s="37">
        <v>5</v>
      </c>
      <c r="O207" s="37">
        <v>5</v>
      </c>
      <c r="P207" s="37"/>
      <c r="Q207" s="37"/>
      <c r="R207" s="37"/>
      <c r="S207" s="37"/>
      <c r="T207" s="37"/>
      <c r="U207" s="37"/>
      <c r="V207" s="37"/>
      <c r="W207" s="37"/>
      <c r="X207" s="37"/>
      <c r="Y207" s="17" t="s">
        <v>953</v>
      </c>
      <c r="Z207" s="37">
        <f t="shared" si="6"/>
        <v>4.7272727272727275</v>
      </c>
      <c r="AA207" s="38">
        <v>109.85059938323077</v>
      </c>
      <c r="AB207" s="37" t="s">
        <v>2</v>
      </c>
      <c r="AC207" s="37" t="s">
        <v>1549</v>
      </c>
      <c r="AD207" s="37" t="s">
        <v>163</v>
      </c>
      <c r="AE207" s="44" t="str">
        <f>CONCATENATE( "TO:0000346 (Tiller number) = ",AC207)</f>
        <v>TO:0000346 (Tiller number) = Normal (Between 75% and 125%)</v>
      </c>
      <c r="AG207" s="39"/>
    </row>
    <row r="208" spans="1:33" s="44" customFormat="1" x14ac:dyDescent="0.2">
      <c r="A208" s="37" t="s">
        <v>164</v>
      </c>
      <c r="B208" s="57" t="s">
        <v>961</v>
      </c>
      <c r="C208" s="37" t="s">
        <v>162</v>
      </c>
      <c r="D208" s="37" t="s">
        <v>164</v>
      </c>
      <c r="E208" s="37">
        <v>2</v>
      </c>
      <c r="F208" s="37">
        <v>5</v>
      </c>
      <c r="G208" s="37">
        <v>5</v>
      </c>
      <c r="H208" s="37">
        <v>4</v>
      </c>
      <c r="I208" s="37">
        <v>4</v>
      </c>
      <c r="J208" s="37">
        <v>4</v>
      </c>
      <c r="K208" s="37">
        <v>4</v>
      </c>
      <c r="L208" s="37">
        <v>3</v>
      </c>
      <c r="M208" s="37">
        <v>3</v>
      </c>
      <c r="N208" s="37">
        <v>3</v>
      </c>
      <c r="O208" s="37">
        <v>3</v>
      </c>
      <c r="P208" s="37">
        <v>3</v>
      </c>
      <c r="Q208" s="37"/>
      <c r="R208" s="37"/>
      <c r="S208" s="37"/>
      <c r="T208" s="37"/>
      <c r="U208" s="37"/>
      <c r="V208" s="37"/>
      <c r="W208" s="37"/>
      <c r="X208" s="37"/>
      <c r="Y208" s="17" t="s">
        <v>953</v>
      </c>
      <c r="Z208" s="37">
        <f t="shared" si="6"/>
        <v>3.5833333333333335</v>
      </c>
      <c r="AA208" s="38">
        <v>83.268162673506666</v>
      </c>
      <c r="AB208" s="37" t="s">
        <v>2</v>
      </c>
      <c r="AC208" s="37" t="s">
        <v>1549</v>
      </c>
      <c r="AD208" s="37" t="s">
        <v>164</v>
      </c>
      <c r="AE208" s="44" t="str">
        <f>CONCATENATE( "TO:0000346 (Tiller number) = ",AC208)</f>
        <v>TO:0000346 (Tiller number) = Normal (Between 75% and 125%)</v>
      </c>
      <c r="AG208" s="39"/>
    </row>
    <row r="209" spans="1:33" s="44" customFormat="1" x14ac:dyDescent="0.2">
      <c r="A209" s="37" t="s">
        <v>165</v>
      </c>
      <c r="B209" s="57" t="s">
        <v>962</v>
      </c>
      <c r="C209" s="37" t="s">
        <v>162</v>
      </c>
      <c r="D209" s="37" t="s">
        <v>165</v>
      </c>
      <c r="E209" s="37">
        <v>5</v>
      </c>
      <c r="F209" s="37">
        <v>5</v>
      </c>
      <c r="G209" s="37">
        <v>7</v>
      </c>
      <c r="H209" s="37">
        <v>7</v>
      </c>
      <c r="I209" s="37">
        <v>2</v>
      </c>
      <c r="J209" s="37">
        <v>2</v>
      </c>
      <c r="K209" s="37">
        <v>2</v>
      </c>
      <c r="L209" s="37">
        <v>4</v>
      </c>
      <c r="M209" s="37">
        <v>4</v>
      </c>
      <c r="N209" s="37">
        <v>4</v>
      </c>
      <c r="O209" s="37">
        <v>3</v>
      </c>
      <c r="P209" s="37">
        <v>3</v>
      </c>
      <c r="Q209" s="37">
        <v>3</v>
      </c>
      <c r="R209" s="37">
        <v>3</v>
      </c>
      <c r="S209" s="37"/>
      <c r="T209" s="37"/>
      <c r="U209" s="37"/>
      <c r="V209" s="37"/>
      <c r="W209" s="37"/>
      <c r="X209" s="37"/>
      <c r="Y209" s="17" t="s">
        <v>953</v>
      </c>
      <c r="Z209" s="37">
        <f t="shared" si="6"/>
        <v>3.8571428571428572</v>
      </c>
      <c r="AA209" s="38">
        <v>89.630846200053668</v>
      </c>
      <c r="AB209" s="37" t="s">
        <v>2</v>
      </c>
      <c r="AC209" s="37" t="s">
        <v>1549</v>
      </c>
      <c r="AD209" s="37" t="s">
        <v>165</v>
      </c>
      <c r="AE209" s="44" t="str">
        <f>CONCATENATE( "TO:0000346 (Tiller number) = ",AC209)</f>
        <v>TO:0000346 (Tiller number) = Normal (Between 75% and 125%)</v>
      </c>
      <c r="AG209" s="39"/>
    </row>
    <row r="210" spans="1:33" s="44" customFormat="1" x14ac:dyDescent="0.2">
      <c r="A210" s="37" t="s">
        <v>166</v>
      </c>
      <c r="B210" s="57" t="s">
        <v>963</v>
      </c>
      <c r="C210" s="37" t="s">
        <v>162</v>
      </c>
      <c r="D210" s="37" t="s">
        <v>166</v>
      </c>
      <c r="E210" s="37">
        <v>4</v>
      </c>
      <c r="F210" s="37">
        <v>2</v>
      </c>
      <c r="G210" s="37">
        <v>2</v>
      </c>
      <c r="H210" s="37">
        <v>3</v>
      </c>
      <c r="I210" s="37">
        <v>3</v>
      </c>
      <c r="J210" s="37">
        <v>6</v>
      </c>
      <c r="K210" s="37">
        <v>6</v>
      </c>
      <c r="L210" s="37">
        <v>10</v>
      </c>
      <c r="M210" s="37">
        <v>10</v>
      </c>
      <c r="N210" s="37">
        <v>7</v>
      </c>
      <c r="O210" s="37">
        <v>7</v>
      </c>
      <c r="P210" s="37">
        <v>7</v>
      </c>
      <c r="Q210" s="37"/>
      <c r="R210" s="37"/>
      <c r="S210" s="37"/>
      <c r="T210" s="37"/>
      <c r="U210" s="37"/>
      <c r="V210" s="37"/>
      <c r="W210" s="37"/>
      <c r="X210" s="37"/>
      <c r="Y210" s="17" t="s">
        <v>953</v>
      </c>
      <c r="Z210" s="37">
        <f t="shared" si="6"/>
        <v>5.583333333333333</v>
      </c>
      <c r="AA210" s="38">
        <v>129.74341625871963</v>
      </c>
      <c r="AB210" s="37" t="s">
        <v>1</v>
      </c>
      <c r="AC210" s="37" t="s">
        <v>1548</v>
      </c>
      <c r="AD210" s="37" t="s">
        <v>166</v>
      </c>
      <c r="AE210" s="44" t="str">
        <f>CONCATENATE( "TO:0000346 (Tiller number) = ",AC210)</f>
        <v>TO:0000346 (Tiller number) = High (Between 126% and 175%)</v>
      </c>
      <c r="AG210" s="39"/>
    </row>
    <row r="211" spans="1:33" s="44" customFormat="1" x14ac:dyDescent="0.2">
      <c r="A211" s="37" t="s">
        <v>337</v>
      </c>
      <c r="B211" s="57" t="s">
        <v>964</v>
      </c>
      <c r="C211" s="37" t="s">
        <v>162</v>
      </c>
      <c r="D211" s="37" t="s">
        <v>337</v>
      </c>
      <c r="E211" s="37">
        <v>2</v>
      </c>
      <c r="F211" s="37">
        <v>4</v>
      </c>
      <c r="G211" s="37">
        <v>5</v>
      </c>
      <c r="H211" s="37">
        <v>6</v>
      </c>
      <c r="I211" s="37">
        <v>9</v>
      </c>
      <c r="J211" s="37">
        <v>7</v>
      </c>
      <c r="K211" s="37">
        <v>7</v>
      </c>
      <c r="L211" s="37">
        <v>10</v>
      </c>
      <c r="M211" s="37">
        <v>10</v>
      </c>
      <c r="N211" s="37">
        <v>3</v>
      </c>
      <c r="O211" s="37">
        <v>3</v>
      </c>
      <c r="P211" s="37">
        <v>3</v>
      </c>
      <c r="Q211" s="37"/>
      <c r="R211" s="37"/>
      <c r="S211" s="37"/>
      <c r="T211" s="37"/>
      <c r="U211" s="37"/>
      <c r="V211" s="37"/>
      <c r="W211" s="37"/>
      <c r="X211" s="37"/>
      <c r="Y211" s="17" t="s">
        <v>953</v>
      </c>
      <c r="Z211" s="37">
        <f t="shared" si="6"/>
        <v>5.75</v>
      </c>
      <c r="AA211" s="38">
        <v>133.61635405748743</v>
      </c>
      <c r="AB211" s="37" t="s">
        <v>1</v>
      </c>
      <c r="AC211" s="37" t="s">
        <v>1548</v>
      </c>
      <c r="AD211" s="37" t="s">
        <v>337</v>
      </c>
      <c r="AE211" s="44" t="str">
        <f>CONCATENATE( "TO:0000346 (Tiller number) = ",AC211)</f>
        <v>TO:0000346 (Tiller number) = High (Between 126% and 175%)</v>
      </c>
      <c r="AG211" s="39"/>
    </row>
    <row r="212" spans="1:33" s="44" customFormat="1" x14ac:dyDescent="0.2">
      <c r="A212" s="37" t="s">
        <v>338</v>
      </c>
      <c r="B212" s="57" t="s">
        <v>965</v>
      </c>
      <c r="C212" s="37" t="s">
        <v>162</v>
      </c>
      <c r="D212" s="37" t="s">
        <v>338</v>
      </c>
      <c r="E212" s="37">
        <v>3</v>
      </c>
      <c r="F212" s="37">
        <v>4</v>
      </c>
      <c r="G212" s="37">
        <v>2</v>
      </c>
      <c r="H212" s="37">
        <v>2</v>
      </c>
      <c r="I212" s="37">
        <v>6</v>
      </c>
      <c r="J212" s="37">
        <v>6</v>
      </c>
      <c r="K212" s="37">
        <v>7</v>
      </c>
      <c r="L212" s="37">
        <v>7</v>
      </c>
      <c r="M212" s="37">
        <v>5</v>
      </c>
      <c r="N212" s="37">
        <v>5</v>
      </c>
      <c r="O212" s="37">
        <v>5</v>
      </c>
      <c r="P212" s="37">
        <v>5</v>
      </c>
      <c r="Q212" s="37">
        <v>5</v>
      </c>
      <c r="R212" s="37"/>
      <c r="S212" s="37"/>
      <c r="T212" s="37"/>
      <c r="U212" s="37"/>
      <c r="V212" s="37"/>
      <c r="W212" s="37"/>
      <c r="X212" s="37"/>
      <c r="Y212" s="17" t="s">
        <v>953</v>
      </c>
      <c r="Z212" s="37">
        <f t="shared" si="6"/>
        <v>4.7692307692307692</v>
      </c>
      <c r="AA212" s="38">
        <v>110.82560470320026</v>
      </c>
      <c r="AB212" s="37" t="s">
        <v>2</v>
      </c>
      <c r="AC212" s="37" t="s">
        <v>1549</v>
      </c>
      <c r="AD212" s="37" t="s">
        <v>338</v>
      </c>
      <c r="AE212" s="44" t="str">
        <f>CONCATENATE( "TO:0000346 (Tiller number) = ",AC212)</f>
        <v>TO:0000346 (Tiller number) = Normal (Between 75% and 125%)</v>
      </c>
      <c r="AG212" s="39"/>
    </row>
    <row r="213" spans="1:33" s="44" customFormat="1" x14ac:dyDescent="0.2">
      <c r="A213" s="37" t="s">
        <v>339</v>
      </c>
      <c r="B213" s="57" t="s">
        <v>966</v>
      </c>
      <c r="C213" s="37" t="s">
        <v>162</v>
      </c>
      <c r="D213" s="37" t="s">
        <v>339</v>
      </c>
      <c r="E213" s="37">
        <v>8</v>
      </c>
      <c r="F213" s="37">
        <v>10</v>
      </c>
      <c r="G213" s="37">
        <v>5</v>
      </c>
      <c r="H213" s="37">
        <v>5</v>
      </c>
      <c r="I213" s="37">
        <v>6</v>
      </c>
      <c r="J213" s="37">
        <v>6</v>
      </c>
      <c r="K213" s="37">
        <v>6</v>
      </c>
      <c r="L213" s="37">
        <v>3</v>
      </c>
      <c r="M213" s="37">
        <v>3</v>
      </c>
      <c r="N213" s="37">
        <v>3</v>
      </c>
      <c r="O213" s="37">
        <v>3</v>
      </c>
      <c r="P213" s="37">
        <v>3</v>
      </c>
      <c r="Q213" s="37"/>
      <c r="R213" s="37"/>
      <c r="S213" s="37"/>
      <c r="T213" s="37"/>
      <c r="U213" s="37"/>
      <c r="V213" s="37"/>
      <c r="W213" s="37"/>
      <c r="X213" s="37"/>
      <c r="Y213" s="17" t="s">
        <v>953</v>
      </c>
      <c r="Z213" s="37">
        <f t="shared" si="6"/>
        <v>5.083333333333333</v>
      </c>
      <c r="AA213" s="38">
        <v>118.12460286241641</v>
      </c>
      <c r="AB213" s="37" t="s">
        <v>2</v>
      </c>
      <c r="AC213" s="37" t="s">
        <v>1549</v>
      </c>
      <c r="AD213" s="37" t="s">
        <v>339</v>
      </c>
      <c r="AE213" s="44" t="str">
        <f>CONCATENATE( "TO:0000346 (Tiller number) = ",AC213)</f>
        <v>TO:0000346 (Tiller number) = Normal (Between 75% and 125%)</v>
      </c>
      <c r="AG213" s="39"/>
    </row>
    <row r="214" spans="1:33" s="44" customFormat="1" x14ac:dyDescent="0.2">
      <c r="A214" s="37" t="s">
        <v>340</v>
      </c>
      <c r="B214" s="57" t="s">
        <v>967</v>
      </c>
      <c r="C214" s="37" t="s">
        <v>162</v>
      </c>
      <c r="D214" s="37" t="s">
        <v>340</v>
      </c>
      <c r="E214" s="37">
        <v>5</v>
      </c>
      <c r="F214" s="37">
        <v>6</v>
      </c>
      <c r="G214" s="37">
        <v>2</v>
      </c>
      <c r="H214" s="37">
        <v>2</v>
      </c>
      <c r="I214" s="37">
        <v>4</v>
      </c>
      <c r="J214" s="37">
        <v>4</v>
      </c>
      <c r="K214" s="37">
        <v>4</v>
      </c>
      <c r="L214" s="37">
        <v>3</v>
      </c>
      <c r="M214" s="37">
        <v>3</v>
      </c>
      <c r="N214" s="37">
        <v>3</v>
      </c>
      <c r="O214" s="37">
        <v>3</v>
      </c>
      <c r="P214" s="37">
        <v>3</v>
      </c>
      <c r="Q214" s="37"/>
      <c r="R214" s="37"/>
      <c r="S214" s="37"/>
      <c r="T214" s="37"/>
      <c r="U214" s="37"/>
      <c r="V214" s="37"/>
      <c r="W214" s="37"/>
      <c r="X214" s="37"/>
      <c r="Y214" s="17" t="s">
        <v>953</v>
      </c>
      <c r="Z214" s="37">
        <f t="shared" si="6"/>
        <v>3.5</v>
      </c>
      <c r="AA214" s="38">
        <v>81.331693774122769</v>
      </c>
      <c r="AB214" s="37" t="s">
        <v>2</v>
      </c>
      <c r="AC214" s="37" t="s">
        <v>1549</v>
      </c>
      <c r="AD214" s="37" t="s">
        <v>340</v>
      </c>
      <c r="AE214" s="44" t="str">
        <f>CONCATENATE( "TO:0000346 (Tiller number) = ",AC214)</f>
        <v>TO:0000346 (Tiller number) = Normal (Between 75% and 125%)</v>
      </c>
      <c r="AG214" s="39"/>
    </row>
    <row r="215" spans="1:33" s="44" customFormat="1" x14ac:dyDescent="0.2">
      <c r="A215" s="37" t="s">
        <v>167</v>
      </c>
      <c r="B215" s="57" t="s">
        <v>968</v>
      </c>
      <c r="C215" s="37" t="s">
        <v>162</v>
      </c>
      <c r="D215" s="37" t="s">
        <v>167</v>
      </c>
      <c r="E215" s="37">
        <v>1</v>
      </c>
      <c r="F215" s="37">
        <v>2</v>
      </c>
      <c r="G215" s="37">
        <v>5</v>
      </c>
      <c r="H215" s="37">
        <v>6</v>
      </c>
      <c r="I215" s="37">
        <v>3</v>
      </c>
      <c r="J215" s="37">
        <v>3</v>
      </c>
      <c r="K215" s="37">
        <v>3</v>
      </c>
      <c r="L215" s="37">
        <v>4</v>
      </c>
      <c r="M215" s="37">
        <v>4</v>
      </c>
      <c r="N215" s="37">
        <v>4</v>
      </c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17" t="s">
        <v>953</v>
      </c>
      <c r="Z215" s="37">
        <f t="shared" si="6"/>
        <v>3.5</v>
      </c>
      <c r="AA215" s="38">
        <v>81.331693774122769</v>
      </c>
      <c r="AB215" s="37" t="s">
        <v>2</v>
      </c>
      <c r="AC215" s="37" t="s">
        <v>1549</v>
      </c>
      <c r="AD215" s="37" t="s">
        <v>167</v>
      </c>
      <c r="AE215" s="44" t="str">
        <f>CONCATENATE( "TO:0000346 (Tiller number) = ",AC215)</f>
        <v>TO:0000346 (Tiller number) = Normal (Between 75% and 125%)</v>
      </c>
      <c r="AG215" s="39"/>
    </row>
    <row r="216" spans="1:33" s="44" customFormat="1" x14ac:dyDescent="0.2">
      <c r="A216" s="37" t="s">
        <v>341</v>
      </c>
      <c r="B216" s="57" t="s">
        <v>969</v>
      </c>
      <c r="C216" s="37" t="s">
        <v>162</v>
      </c>
      <c r="D216" s="37" t="s">
        <v>341</v>
      </c>
      <c r="E216" s="37">
        <v>5</v>
      </c>
      <c r="F216" s="37">
        <v>6</v>
      </c>
      <c r="G216" s="37">
        <v>4</v>
      </c>
      <c r="H216" s="37">
        <v>4</v>
      </c>
      <c r="I216" s="37">
        <v>2</v>
      </c>
      <c r="J216" s="37">
        <v>2</v>
      </c>
      <c r="K216" s="37">
        <v>2</v>
      </c>
      <c r="L216" s="37">
        <v>3</v>
      </c>
      <c r="M216" s="37">
        <v>3</v>
      </c>
      <c r="N216" s="37">
        <v>3</v>
      </c>
      <c r="O216" s="37">
        <v>3</v>
      </c>
      <c r="P216" s="37">
        <v>3</v>
      </c>
      <c r="Q216" s="37"/>
      <c r="R216" s="37"/>
      <c r="S216" s="37"/>
      <c r="T216" s="37"/>
      <c r="U216" s="37"/>
      <c r="V216" s="37"/>
      <c r="W216" s="37"/>
      <c r="X216" s="37"/>
      <c r="Y216" s="17" t="s">
        <v>953</v>
      </c>
      <c r="Z216" s="37">
        <f t="shared" si="6"/>
        <v>3.3333333333333335</v>
      </c>
      <c r="AA216" s="38">
        <v>77.458755975355032</v>
      </c>
      <c r="AB216" s="37" t="s">
        <v>2</v>
      </c>
      <c r="AC216" s="37" t="s">
        <v>1549</v>
      </c>
      <c r="AD216" s="37" t="s">
        <v>341</v>
      </c>
      <c r="AE216" s="44" t="str">
        <f>CONCATENATE( "TO:0000346 (Tiller number) = ",AC216)</f>
        <v>TO:0000346 (Tiller number) = Normal (Between 75% and 125%)</v>
      </c>
      <c r="AG216" s="39"/>
    </row>
    <row r="217" spans="1:33" s="44" customFormat="1" x14ac:dyDescent="0.2">
      <c r="A217" s="37" t="s">
        <v>342</v>
      </c>
      <c r="B217" s="57" t="s">
        <v>970</v>
      </c>
      <c r="C217" s="37" t="s">
        <v>162</v>
      </c>
      <c r="D217" s="37" t="s">
        <v>342</v>
      </c>
      <c r="E217" s="37">
        <v>5</v>
      </c>
      <c r="F217" s="37">
        <v>5</v>
      </c>
      <c r="G217" s="37">
        <v>2</v>
      </c>
      <c r="H217" s="37">
        <v>2</v>
      </c>
      <c r="I217" s="37">
        <v>2</v>
      </c>
      <c r="J217" s="37">
        <v>4</v>
      </c>
      <c r="K217" s="37">
        <v>4</v>
      </c>
      <c r="L217" s="37">
        <v>4</v>
      </c>
      <c r="M217" s="37">
        <v>3</v>
      </c>
      <c r="N217" s="37">
        <v>3</v>
      </c>
      <c r="O217" s="37">
        <v>3</v>
      </c>
      <c r="P217" s="37">
        <v>3</v>
      </c>
      <c r="Q217" s="37"/>
      <c r="R217" s="37"/>
      <c r="S217" s="37"/>
      <c r="T217" s="37"/>
      <c r="U217" s="37"/>
      <c r="V217" s="37"/>
      <c r="W217" s="37"/>
      <c r="X217" s="37"/>
      <c r="Y217" s="17" t="s">
        <v>953</v>
      </c>
      <c r="Z217" s="37">
        <f t="shared" si="6"/>
        <v>3.3333333333333335</v>
      </c>
      <c r="AA217" s="38">
        <v>77.458755975355032</v>
      </c>
      <c r="AB217" s="37" t="s">
        <v>2</v>
      </c>
      <c r="AC217" s="37" t="s">
        <v>1549</v>
      </c>
      <c r="AD217" s="37" t="s">
        <v>342</v>
      </c>
      <c r="AE217" s="44" t="str">
        <f>CONCATENATE( "TO:0000346 (Tiller number) = ",AC217)</f>
        <v>TO:0000346 (Tiller number) = Normal (Between 75% and 125%)</v>
      </c>
      <c r="AG217" s="39"/>
    </row>
    <row r="218" spans="1:33" s="44" customFormat="1" x14ac:dyDescent="0.2">
      <c r="A218" s="37" t="s">
        <v>168</v>
      </c>
      <c r="B218" s="57" t="s">
        <v>971</v>
      </c>
      <c r="C218" s="37" t="s">
        <v>162</v>
      </c>
      <c r="D218" s="37" t="s">
        <v>168</v>
      </c>
      <c r="E218" s="37">
        <v>4</v>
      </c>
      <c r="F218" s="37">
        <v>5</v>
      </c>
      <c r="G218" s="37">
        <v>9</v>
      </c>
      <c r="H218" s="37">
        <v>10</v>
      </c>
      <c r="I218" s="37">
        <v>6</v>
      </c>
      <c r="J218" s="37">
        <v>6</v>
      </c>
      <c r="K218" s="37">
        <v>8</v>
      </c>
      <c r="L218" s="37">
        <v>8</v>
      </c>
      <c r="M218" s="37">
        <v>7</v>
      </c>
      <c r="N218" s="37">
        <v>7</v>
      </c>
      <c r="O218" s="37">
        <v>7</v>
      </c>
      <c r="P218" s="37">
        <v>7</v>
      </c>
      <c r="Q218" s="37"/>
      <c r="R218" s="37"/>
      <c r="S218" s="37"/>
      <c r="T218" s="37"/>
      <c r="U218" s="37"/>
      <c r="V218" s="37"/>
      <c r="W218" s="37"/>
      <c r="X218" s="37"/>
      <c r="Y218" s="17" t="s">
        <v>953</v>
      </c>
      <c r="Z218" s="37">
        <f t="shared" si="6"/>
        <v>7</v>
      </c>
      <c r="AA218" s="38">
        <v>162.66338754824554</v>
      </c>
      <c r="AB218" s="37" t="s">
        <v>1</v>
      </c>
      <c r="AC218" s="37" t="s">
        <v>1548</v>
      </c>
      <c r="AD218" s="37" t="s">
        <v>168</v>
      </c>
      <c r="AE218" s="44" t="str">
        <f>CONCATENATE( "TO:0000346 (Tiller number) = ",AC218)</f>
        <v>TO:0000346 (Tiller number) = High (Between 126% and 175%)</v>
      </c>
      <c r="AG218" s="39"/>
    </row>
    <row r="219" spans="1:33" s="44" customFormat="1" x14ac:dyDescent="0.2">
      <c r="A219" s="37" t="s">
        <v>343</v>
      </c>
      <c r="B219" s="57" t="s">
        <v>972</v>
      </c>
      <c r="C219" s="37" t="s">
        <v>162</v>
      </c>
      <c r="D219" s="37" t="s">
        <v>343</v>
      </c>
      <c r="E219" s="37">
        <v>1</v>
      </c>
      <c r="F219" s="37">
        <v>3</v>
      </c>
      <c r="G219" s="37">
        <v>4</v>
      </c>
      <c r="H219" s="37">
        <v>5</v>
      </c>
      <c r="I219" s="37">
        <v>6</v>
      </c>
      <c r="J219" s="37">
        <v>8</v>
      </c>
      <c r="K219" s="37">
        <v>7</v>
      </c>
      <c r="L219" s="37">
        <v>7</v>
      </c>
      <c r="M219" s="37">
        <v>2</v>
      </c>
      <c r="N219" s="37">
        <v>2</v>
      </c>
      <c r="O219" s="37">
        <v>2</v>
      </c>
      <c r="P219" s="37">
        <v>2</v>
      </c>
      <c r="Q219" s="37"/>
      <c r="R219" s="37"/>
      <c r="S219" s="37"/>
      <c r="T219" s="37"/>
      <c r="U219" s="37"/>
      <c r="V219" s="37"/>
      <c r="W219" s="37"/>
      <c r="X219" s="37"/>
      <c r="Y219" s="17" t="s">
        <v>953</v>
      </c>
      <c r="Z219" s="37">
        <f t="shared" si="6"/>
        <v>4.083333333333333</v>
      </c>
      <c r="AA219" s="38">
        <v>94.886976069809904</v>
      </c>
      <c r="AB219" s="37" t="s">
        <v>2</v>
      </c>
      <c r="AC219" s="37" t="s">
        <v>1549</v>
      </c>
      <c r="AD219" s="37" t="s">
        <v>343</v>
      </c>
      <c r="AE219" s="44" t="str">
        <f>CONCATENATE( "TO:0000346 (Tiller number) = ",AC219)</f>
        <v>TO:0000346 (Tiller number) = Normal (Between 75% and 125%)</v>
      </c>
      <c r="AG219" s="39"/>
    </row>
    <row r="220" spans="1:33" s="44" customFormat="1" x14ac:dyDescent="0.2">
      <c r="A220" s="37" t="s">
        <v>169</v>
      </c>
      <c r="B220" s="57" t="s">
        <v>973</v>
      </c>
      <c r="C220" s="37" t="s">
        <v>162</v>
      </c>
      <c r="D220" s="37" t="s">
        <v>169</v>
      </c>
      <c r="E220" s="37">
        <v>2</v>
      </c>
      <c r="F220" s="37">
        <v>4</v>
      </c>
      <c r="G220" s="37">
        <v>4</v>
      </c>
      <c r="H220" s="37">
        <v>4</v>
      </c>
      <c r="I220" s="37">
        <v>3</v>
      </c>
      <c r="J220" s="37">
        <v>3</v>
      </c>
      <c r="K220" s="37">
        <v>3</v>
      </c>
      <c r="L220" s="37">
        <v>3</v>
      </c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17" t="s">
        <v>953</v>
      </c>
      <c r="Z220" s="37">
        <f t="shared" si="6"/>
        <v>3.25</v>
      </c>
      <c r="AA220" s="38">
        <v>75.52228707597115</v>
      </c>
      <c r="AB220" s="37" t="s">
        <v>2</v>
      </c>
      <c r="AC220" s="37" t="s">
        <v>1549</v>
      </c>
      <c r="AD220" s="37" t="s">
        <v>169</v>
      </c>
      <c r="AE220" s="44" t="str">
        <f>CONCATENATE( "TO:0000346 (Tiller number) = ",AC220)</f>
        <v>TO:0000346 (Tiller number) = Normal (Between 75% and 125%)</v>
      </c>
      <c r="AG220" s="39"/>
    </row>
    <row r="221" spans="1:33" s="44" customFormat="1" x14ac:dyDescent="0.2">
      <c r="A221" s="37" t="s">
        <v>344</v>
      </c>
      <c r="B221" s="57" t="s">
        <v>974</v>
      </c>
      <c r="C221" s="37" t="s">
        <v>162</v>
      </c>
      <c r="D221" s="37" t="s">
        <v>344</v>
      </c>
      <c r="E221" s="37">
        <v>5</v>
      </c>
      <c r="F221" s="37">
        <v>7</v>
      </c>
      <c r="G221" s="37">
        <v>2</v>
      </c>
      <c r="H221" s="37">
        <v>2</v>
      </c>
      <c r="I221" s="37">
        <v>3</v>
      </c>
      <c r="J221" s="37">
        <v>3</v>
      </c>
      <c r="K221" s="37">
        <v>3</v>
      </c>
      <c r="L221" s="37">
        <v>3</v>
      </c>
      <c r="M221" s="37">
        <v>4</v>
      </c>
      <c r="N221" s="37">
        <v>4</v>
      </c>
      <c r="O221" s="37">
        <v>4</v>
      </c>
      <c r="P221" s="37">
        <v>4</v>
      </c>
      <c r="Q221" s="37"/>
      <c r="R221" s="37"/>
      <c r="S221" s="37"/>
      <c r="T221" s="37"/>
      <c r="U221" s="37"/>
      <c r="V221" s="37"/>
      <c r="W221" s="37"/>
      <c r="X221" s="37"/>
      <c r="Y221" s="17" t="s">
        <v>953</v>
      </c>
      <c r="Z221" s="37">
        <f t="shared" si="6"/>
        <v>3.6666666666666665</v>
      </c>
      <c r="AA221" s="38">
        <v>85.20463157289052</v>
      </c>
      <c r="AB221" s="37" t="s">
        <v>2</v>
      </c>
      <c r="AC221" s="37" t="s">
        <v>1549</v>
      </c>
      <c r="AD221" s="37" t="s">
        <v>344</v>
      </c>
      <c r="AE221" s="44" t="str">
        <f>CONCATENATE( "TO:0000346 (Tiller number) = ",AC221)</f>
        <v>TO:0000346 (Tiller number) = Normal (Between 75% and 125%)</v>
      </c>
      <c r="AG221" s="39"/>
    </row>
    <row r="222" spans="1:33" s="44" customFormat="1" x14ac:dyDescent="0.2">
      <c r="A222" s="37" t="s">
        <v>345</v>
      </c>
      <c r="B222" s="57" t="s">
        <v>975</v>
      </c>
      <c r="C222" s="37" t="s">
        <v>162</v>
      </c>
      <c r="D222" s="37" t="s">
        <v>345</v>
      </c>
      <c r="E222" s="37">
        <v>2</v>
      </c>
      <c r="F222" s="37">
        <v>2</v>
      </c>
      <c r="G222" s="37">
        <v>2</v>
      </c>
      <c r="H222" s="37">
        <v>2</v>
      </c>
      <c r="I222" s="37">
        <v>2</v>
      </c>
      <c r="J222" s="37">
        <v>3</v>
      </c>
      <c r="K222" s="37">
        <v>3</v>
      </c>
      <c r="L222" s="37">
        <v>3</v>
      </c>
      <c r="M222" s="37">
        <v>3</v>
      </c>
      <c r="N222" s="37">
        <v>3</v>
      </c>
      <c r="O222" s="37">
        <v>3</v>
      </c>
      <c r="P222" s="37">
        <v>3</v>
      </c>
      <c r="Q222" s="37"/>
      <c r="R222" s="37"/>
      <c r="S222" s="37"/>
      <c r="T222" s="37"/>
      <c r="U222" s="37"/>
      <c r="V222" s="37"/>
      <c r="W222" s="37"/>
      <c r="X222" s="37"/>
      <c r="Y222" s="17" t="s">
        <v>953</v>
      </c>
      <c r="Z222" s="37">
        <f t="shared" si="6"/>
        <v>2.5833333333333335</v>
      </c>
      <c r="AA222" s="38">
        <v>60.030535880900153</v>
      </c>
      <c r="AB222" s="37" t="s">
        <v>3</v>
      </c>
      <c r="AC222" s="37" t="s">
        <v>1547</v>
      </c>
      <c r="AD222" s="37" t="s">
        <v>345</v>
      </c>
      <c r="AE222" s="44" t="str">
        <f>CONCATENATE( "TO:0000346 (Tiller number) = ",AC222)</f>
        <v>TO:0000346 (Tiller number) = Low (Between 25% and 74%)</v>
      </c>
      <c r="AG222" s="39"/>
    </row>
    <row r="223" spans="1:33" s="44" customFormat="1" x14ac:dyDescent="0.2">
      <c r="A223" s="37" t="s">
        <v>170</v>
      </c>
      <c r="B223" s="57" t="s">
        <v>976</v>
      </c>
      <c r="C223" s="37" t="s">
        <v>162</v>
      </c>
      <c r="D223" s="37" t="s">
        <v>170</v>
      </c>
      <c r="E223" s="37">
        <v>2</v>
      </c>
      <c r="F223" s="37">
        <v>8</v>
      </c>
      <c r="G223" s="37">
        <v>6</v>
      </c>
      <c r="H223" s="37">
        <v>6</v>
      </c>
      <c r="I223" s="37">
        <v>3</v>
      </c>
      <c r="J223" s="37">
        <v>3</v>
      </c>
      <c r="K223" s="37">
        <v>3</v>
      </c>
      <c r="L223" s="37">
        <v>5</v>
      </c>
      <c r="M223" s="37">
        <v>5</v>
      </c>
      <c r="N223" s="37">
        <v>5</v>
      </c>
      <c r="O223" s="37">
        <v>5</v>
      </c>
      <c r="P223" s="37"/>
      <c r="Q223" s="37"/>
      <c r="R223" s="37"/>
      <c r="S223" s="37"/>
      <c r="T223" s="37"/>
      <c r="U223" s="37"/>
      <c r="V223" s="37"/>
      <c r="W223" s="37"/>
      <c r="X223" s="37"/>
      <c r="Y223" s="17" t="s">
        <v>953</v>
      </c>
      <c r="Z223" s="37">
        <f t="shared" si="6"/>
        <v>4.6363636363636367</v>
      </c>
      <c r="AA223" s="38">
        <v>107.73808785663019</v>
      </c>
      <c r="AB223" s="37" t="s">
        <v>2</v>
      </c>
      <c r="AC223" s="37" t="s">
        <v>1549</v>
      </c>
      <c r="AD223" s="37" t="s">
        <v>170</v>
      </c>
      <c r="AE223" s="44" t="str">
        <f>CONCATENATE( "TO:0000346 (Tiller number) = ",AC223)</f>
        <v>TO:0000346 (Tiller number) = Normal (Between 75% and 125%)</v>
      </c>
      <c r="AG223" s="39"/>
    </row>
    <row r="224" spans="1:33" s="44" customFormat="1" x14ac:dyDescent="0.2">
      <c r="A224" s="37" t="s">
        <v>346</v>
      </c>
      <c r="B224" s="57" t="s">
        <v>977</v>
      </c>
      <c r="C224" s="37" t="s">
        <v>162</v>
      </c>
      <c r="D224" s="37" t="s">
        <v>346</v>
      </c>
      <c r="E224" s="37">
        <v>2</v>
      </c>
      <c r="F224" s="37">
        <v>6</v>
      </c>
      <c r="G224" s="37">
        <v>6</v>
      </c>
      <c r="H224" s="37">
        <v>4</v>
      </c>
      <c r="I224" s="37">
        <v>4</v>
      </c>
      <c r="J224" s="37">
        <v>4</v>
      </c>
      <c r="K224" s="37">
        <v>4</v>
      </c>
      <c r="L224" s="37">
        <v>3</v>
      </c>
      <c r="M224" s="37">
        <v>3</v>
      </c>
      <c r="N224" s="37">
        <v>3</v>
      </c>
      <c r="O224" s="37">
        <v>3</v>
      </c>
      <c r="P224" s="37">
        <v>3</v>
      </c>
      <c r="Q224" s="37"/>
      <c r="R224" s="37"/>
      <c r="S224" s="37"/>
      <c r="T224" s="37"/>
      <c r="U224" s="37"/>
      <c r="V224" s="37"/>
      <c r="W224" s="37"/>
      <c r="X224" s="37"/>
      <c r="Y224" s="17" t="s">
        <v>953</v>
      </c>
      <c r="Z224" s="37">
        <f t="shared" si="6"/>
        <v>3.75</v>
      </c>
      <c r="AA224" s="38">
        <v>87.141100472274402</v>
      </c>
      <c r="AB224" s="37" t="s">
        <v>2</v>
      </c>
      <c r="AC224" s="37" t="s">
        <v>1549</v>
      </c>
      <c r="AD224" s="37" t="s">
        <v>346</v>
      </c>
      <c r="AE224" s="44" t="str">
        <f>CONCATENATE( "TO:0000346 (Tiller number) = ",AC224)</f>
        <v>TO:0000346 (Tiller number) = Normal (Between 75% and 125%)</v>
      </c>
      <c r="AG224" s="39"/>
    </row>
    <row r="225" spans="1:33" s="44" customFormat="1" x14ac:dyDescent="0.2">
      <c r="A225" s="37" t="s">
        <v>347</v>
      </c>
      <c r="B225" s="57" t="s">
        <v>978</v>
      </c>
      <c r="C225" s="37" t="s">
        <v>162</v>
      </c>
      <c r="D225" s="37" t="s">
        <v>347</v>
      </c>
      <c r="E225" s="37">
        <v>3</v>
      </c>
      <c r="F225" s="37">
        <v>8</v>
      </c>
      <c r="G225" s="37">
        <v>4</v>
      </c>
      <c r="H225" s="37">
        <v>4</v>
      </c>
      <c r="I225" s="37">
        <v>6</v>
      </c>
      <c r="J225" s="37">
        <v>6</v>
      </c>
      <c r="K225" s="37">
        <v>5</v>
      </c>
      <c r="L225" s="37">
        <v>5</v>
      </c>
      <c r="M225" s="37">
        <v>5</v>
      </c>
      <c r="N225" s="37">
        <v>7</v>
      </c>
      <c r="O225" s="37">
        <v>7</v>
      </c>
      <c r="P225" s="37">
        <v>7</v>
      </c>
      <c r="Q225" s="37"/>
      <c r="R225" s="37"/>
      <c r="S225" s="37"/>
      <c r="T225" s="37"/>
      <c r="U225" s="37"/>
      <c r="V225" s="37"/>
      <c r="W225" s="37"/>
      <c r="X225" s="37"/>
      <c r="Y225" s="17" t="s">
        <v>953</v>
      </c>
      <c r="Z225" s="37">
        <f t="shared" si="6"/>
        <v>5.583333333333333</v>
      </c>
      <c r="AA225" s="38">
        <v>129.74341625871963</v>
      </c>
      <c r="AB225" s="37" t="s">
        <v>1</v>
      </c>
      <c r="AC225" s="37" t="s">
        <v>1548</v>
      </c>
      <c r="AD225" s="37" t="s">
        <v>347</v>
      </c>
      <c r="AE225" s="44" t="str">
        <f>CONCATENATE( "TO:0000346 (Tiller number) = ",AC225)</f>
        <v>TO:0000346 (Tiller number) = High (Between 126% and 175%)</v>
      </c>
      <c r="AG225" s="39"/>
    </row>
    <row r="226" spans="1:33" s="44" customFormat="1" x14ac:dyDescent="0.2">
      <c r="A226" s="37" t="s">
        <v>348</v>
      </c>
      <c r="B226" s="40" t="s">
        <v>979</v>
      </c>
      <c r="C226" s="37" t="s">
        <v>162</v>
      </c>
      <c r="D226" s="37" t="s">
        <v>348</v>
      </c>
      <c r="E226" s="37">
        <v>2</v>
      </c>
      <c r="F226" s="37">
        <v>5</v>
      </c>
      <c r="G226" s="37">
        <v>6</v>
      </c>
      <c r="H226" s="37">
        <v>6</v>
      </c>
      <c r="I226" s="37">
        <v>9</v>
      </c>
      <c r="J226" s="37">
        <v>9</v>
      </c>
      <c r="K226" s="37">
        <v>3</v>
      </c>
      <c r="L226" s="37">
        <v>3</v>
      </c>
      <c r="M226" s="37">
        <v>3</v>
      </c>
      <c r="N226" s="37">
        <v>4</v>
      </c>
      <c r="O226" s="37">
        <v>4</v>
      </c>
      <c r="P226" s="37">
        <v>4</v>
      </c>
      <c r="Q226" s="37"/>
      <c r="R226" s="37"/>
      <c r="S226" s="37"/>
      <c r="T226" s="37"/>
      <c r="U226" s="37"/>
      <c r="V226" s="37"/>
      <c r="W226" s="37"/>
      <c r="X226" s="37"/>
      <c r="Y226" s="17" t="s">
        <v>953</v>
      </c>
      <c r="Z226" s="37">
        <f t="shared" si="6"/>
        <v>4.833333333333333</v>
      </c>
      <c r="AA226" s="38">
        <v>112.31519616426478</v>
      </c>
      <c r="AB226" s="37" t="s">
        <v>2</v>
      </c>
      <c r="AC226" s="37" t="s">
        <v>1549</v>
      </c>
      <c r="AD226" s="37" t="s">
        <v>348</v>
      </c>
      <c r="AE226" s="44" t="str">
        <f>CONCATENATE( "TO:0000346 (Tiller number) = ",AC226)</f>
        <v>TO:0000346 (Tiller number) = Normal (Between 75% and 125%)</v>
      </c>
      <c r="AG226" s="39"/>
    </row>
    <row r="227" spans="1:33" s="44" customFormat="1" x14ac:dyDescent="0.2">
      <c r="A227" s="37" t="s">
        <v>349</v>
      </c>
      <c r="B227" s="57" t="s">
        <v>980</v>
      </c>
      <c r="C227" s="37" t="s">
        <v>162</v>
      </c>
      <c r="D227" s="37" t="s">
        <v>349</v>
      </c>
      <c r="E227" s="37">
        <v>5</v>
      </c>
      <c r="F227" s="37">
        <v>4</v>
      </c>
      <c r="G227" s="37">
        <v>4</v>
      </c>
      <c r="H227" s="37">
        <v>4</v>
      </c>
      <c r="I227" s="37">
        <v>4</v>
      </c>
      <c r="J227" s="37">
        <v>3</v>
      </c>
      <c r="K227" s="37">
        <v>3</v>
      </c>
      <c r="L227" s="37">
        <v>3</v>
      </c>
      <c r="M227" s="37">
        <v>3</v>
      </c>
      <c r="N227" s="37">
        <v>3</v>
      </c>
      <c r="O227" s="37">
        <v>3</v>
      </c>
      <c r="P227" s="37"/>
      <c r="Q227" s="37"/>
      <c r="R227" s="37"/>
      <c r="S227" s="37"/>
      <c r="T227" s="37"/>
      <c r="U227" s="37"/>
      <c r="V227" s="37"/>
      <c r="W227" s="37"/>
      <c r="X227" s="37"/>
      <c r="Y227" s="17" t="s">
        <v>953</v>
      </c>
      <c r="Z227" s="37">
        <f t="shared" si="6"/>
        <v>3.5454545454545454</v>
      </c>
      <c r="AA227" s="38">
        <v>82.387949537423069</v>
      </c>
      <c r="AB227" s="37" t="s">
        <v>2</v>
      </c>
      <c r="AC227" s="37" t="s">
        <v>1549</v>
      </c>
      <c r="AD227" s="37" t="s">
        <v>349</v>
      </c>
      <c r="AE227" s="44" t="str">
        <f>CONCATENATE( "TO:0000346 (Tiller number) = ",AC227)</f>
        <v>TO:0000346 (Tiller number) = Normal (Between 75% and 125%)</v>
      </c>
      <c r="AG227" s="39"/>
    </row>
    <row r="228" spans="1:33" s="44" customFormat="1" x14ac:dyDescent="0.2">
      <c r="A228" s="37" t="s">
        <v>350</v>
      </c>
      <c r="B228" s="57" t="s">
        <v>981</v>
      </c>
      <c r="C228" s="37" t="s">
        <v>162</v>
      </c>
      <c r="D228" s="37" t="s">
        <v>350</v>
      </c>
      <c r="E228" s="37">
        <v>2</v>
      </c>
      <c r="F228" s="37">
        <v>5</v>
      </c>
      <c r="G228" s="37">
        <v>3</v>
      </c>
      <c r="H228" s="37">
        <v>3</v>
      </c>
      <c r="I228" s="37">
        <v>4</v>
      </c>
      <c r="J228" s="37">
        <v>4</v>
      </c>
      <c r="K228" s="37">
        <v>4</v>
      </c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17" t="s">
        <v>953</v>
      </c>
      <c r="Z228" s="37">
        <f t="shared" si="6"/>
        <v>3.5714285714285716</v>
      </c>
      <c r="AA228" s="38">
        <v>82.99152425930896</v>
      </c>
      <c r="AB228" s="37" t="s">
        <v>2</v>
      </c>
      <c r="AC228" s="37" t="s">
        <v>1549</v>
      </c>
      <c r="AD228" s="37" t="s">
        <v>350</v>
      </c>
      <c r="AE228" s="44" t="str">
        <f>CONCATENATE( "TO:0000346 (Tiller number) = ",AC228)</f>
        <v>TO:0000346 (Tiller number) = Normal (Between 75% and 125%)</v>
      </c>
      <c r="AG228" s="39"/>
    </row>
    <row r="229" spans="1:33" s="44" customFormat="1" x14ac:dyDescent="0.2">
      <c r="A229" s="37" t="s">
        <v>351</v>
      </c>
      <c r="B229" s="57" t="s">
        <v>835</v>
      </c>
      <c r="C229" s="37" t="s">
        <v>162</v>
      </c>
      <c r="D229" s="37" t="s">
        <v>351</v>
      </c>
      <c r="E229" s="37">
        <v>2</v>
      </c>
      <c r="F229" s="37">
        <v>5</v>
      </c>
      <c r="G229" s="37">
        <v>5</v>
      </c>
      <c r="H229" s="37">
        <v>4</v>
      </c>
      <c r="I229" s="37">
        <v>4</v>
      </c>
      <c r="J229" s="37">
        <v>4</v>
      </c>
      <c r="K229" s="37">
        <v>4</v>
      </c>
      <c r="L229" s="37">
        <v>3</v>
      </c>
      <c r="M229" s="37">
        <v>3</v>
      </c>
      <c r="N229" s="37">
        <v>3</v>
      </c>
      <c r="O229" s="37">
        <v>3</v>
      </c>
      <c r="P229" s="37">
        <v>3</v>
      </c>
      <c r="Q229" s="37"/>
      <c r="R229" s="37"/>
      <c r="S229" s="37"/>
      <c r="T229" s="37"/>
      <c r="U229" s="37"/>
      <c r="V229" s="37"/>
      <c r="W229" s="37"/>
      <c r="X229" s="37"/>
      <c r="Y229" s="17" t="s">
        <v>953</v>
      </c>
      <c r="Z229" s="37">
        <f t="shared" si="6"/>
        <v>3.5833333333333335</v>
      </c>
      <c r="AA229" s="38">
        <v>83.268162673506666</v>
      </c>
      <c r="AB229" s="37" t="s">
        <v>2</v>
      </c>
      <c r="AC229" s="37" t="s">
        <v>1549</v>
      </c>
      <c r="AD229" s="37" t="s">
        <v>351</v>
      </c>
      <c r="AE229" s="44" t="str">
        <f>CONCATENATE( "TO:0000346 (Tiller number) = ",AC229)</f>
        <v>TO:0000346 (Tiller number) = Normal (Between 75% and 125%)</v>
      </c>
      <c r="AG229" s="39"/>
    </row>
    <row r="230" spans="1:33" s="44" customFormat="1" x14ac:dyDescent="0.2">
      <c r="A230" s="37" t="s">
        <v>171</v>
      </c>
      <c r="B230" s="57" t="s">
        <v>982</v>
      </c>
      <c r="C230" s="37" t="s">
        <v>162</v>
      </c>
      <c r="D230" s="37" t="s">
        <v>171</v>
      </c>
      <c r="E230" s="37">
        <v>5</v>
      </c>
      <c r="F230" s="37">
        <v>6</v>
      </c>
      <c r="G230" s="37">
        <v>6</v>
      </c>
      <c r="H230" s="37">
        <v>4</v>
      </c>
      <c r="I230" s="37">
        <v>4</v>
      </c>
      <c r="J230" s="37">
        <v>4</v>
      </c>
      <c r="K230" s="37">
        <v>3</v>
      </c>
      <c r="L230" s="37">
        <v>3</v>
      </c>
      <c r="M230" s="37">
        <v>3</v>
      </c>
      <c r="N230" s="37">
        <v>3</v>
      </c>
      <c r="O230" s="37">
        <v>3</v>
      </c>
      <c r="P230" s="37">
        <v>3</v>
      </c>
      <c r="Q230" s="37"/>
      <c r="R230" s="37"/>
      <c r="S230" s="37"/>
      <c r="T230" s="37"/>
      <c r="U230" s="37"/>
      <c r="V230" s="37"/>
      <c r="W230" s="37"/>
      <c r="X230" s="37"/>
      <c r="Y230" s="17" t="s">
        <v>953</v>
      </c>
      <c r="Z230" s="37">
        <f t="shared" si="6"/>
        <v>3.9166666666666665</v>
      </c>
      <c r="AA230" s="38">
        <v>91.014038271042139</v>
      </c>
      <c r="AB230" s="37" t="s">
        <v>2</v>
      </c>
      <c r="AC230" s="37" t="s">
        <v>1549</v>
      </c>
      <c r="AD230" s="37" t="s">
        <v>171</v>
      </c>
      <c r="AE230" s="44" t="str">
        <f>CONCATENATE( "TO:0000346 (Tiller number) = ",AC230)</f>
        <v>TO:0000346 (Tiller number) = Normal (Between 75% and 125%)</v>
      </c>
      <c r="AG230" s="39"/>
    </row>
    <row r="231" spans="1:33" s="44" customFormat="1" x14ac:dyDescent="0.2">
      <c r="A231" s="37" t="s">
        <v>352</v>
      </c>
      <c r="B231" s="57" t="s">
        <v>983</v>
      </c>
      <c r="C231" s="37" t="s">
        <v>162</v>
      </c>
      <c r="D231" s="37" t="s">
        <v>352</v>
      </c>
      <c r="E231" s="37">
        <v>3</v>
      </c>
      <c r="F231" s="37">
        <v>6</v>
      </c>
      <c r="G231" s="37">
        <v>8</v>
      </c>
      <c r="H231" s="37">
        <v>9</v>
      </c>
      <c r="I231" s="37">
        <v>2</v>
      </c>
      <c r="J231" s="37">
        <v>2</v>
      </c>
      <c r="K231" s="37">
        <v>4</v>
      </c>
      <c r="L231" s="37">
        <v>4</v>
      </c>
      <c r="M231" s="37">
        <v>5</v>
      </c>
      <c r="N231" s="37">
        <v>5</v>
      </c>
      <c r="O231" s="37">
        <v>5</v>
      </c>
      <c r="P231" s="37">
        <v>5</v>
      </c>
      <c r="Q231" s="37"/>
      <c r="R231" s="37"/>
      <c r="S231" s="37"/>
      <c r="T231" s="37"/>
      <c r="U231" s="37"/>
      <c r="V231" s="37"/>
      <c r="W231" s="37"/>
      <c r="X231" s="37"/>
      <c r="Y231" s="17" t="s">
        <v>953</v>
      </c>
      <c r="Z231" s="37">
        <f t="shared" si="6"/>
        <v>4.833333333333333</v>
      </c>
      <c r="AA231" s="38">
        <v>112.31519616426478</v>
      </c>
      <c r="AB231" s="37" t="s">
        <v>2</v>
      </c>
      <c r="AC231" s="37" t="s">
        <v>1549</v>
      </c>
      <c r="AD231" s="37" t="s">
        <v>352</v>
      </c>
      <c r="AE231" s="44" t="str">
        <f>CONCATENATE( "TO:0000346 (Tiller number) = ",AC231)</f>
        <v>TO:0000346 (Tiller number) = Normal (Between 75% and 125%)</v>
      </c>
      <c r="AG231" s="39"/>
    </row>
    <row r="232" spans="1:33" s="44" customFormat="1" x14ac:dyDescent="0.2">
      <c r="A232" s="37" t="s">
        <v>353</v>
      </c>
      <c r="B232" s="57" t="s">
        <v>984</v>
      </c>
      <c r="C232" s="37" t="s">
        <v>162</v>
      </c>
      <c r="D232" s="37" t="s">
        <v>353</v>
      </c>
      <c r="E232" s="37">
        <v>2</v>
      </c>
      <c r="F232" s="37">
        <v>3</v>
      </c>
      <c r="G232" s="37">
        <v>9</v>
      </c>
      <c r="H232" s="37">
        <v>4</v>
      </c>
      <c r="I232" s="37">
        <v>4</v>
      </c>
      <c r="J232" s="37">
        <v>5</v>
      </c>
      <c r="K232" s="37">
        <v>5</v>
      </c>
      <c r="L232" s="37">
        <v>6</v>
      </c>
      <c r="M232" s="37">
        <v>6</v>
      </c>
      <c r="N232" s="37">
        <v>7</v>
      </c>
      <c r="O232" s="37">
        <v>7</v>
      </c>
      <c r="P232" s="37">
        <v>7</v>
      </c>
      <c r="Q232" s="37"/>
      <c r="R232" s="37"/>
      <c r="S232" s="37"/>
      <c r="T232" s="37"/>
      <c r="U232" s="37"/>
      <c r="V232" s="37"/>
      <c r="W232" s="37"/>
      <c r="X232" s="37"/>
      <c r="Y232" s="17" t="s">
        <v>953</v>
      </c>
      <c r="Z232" s="37">
        <f t="shared" si="6"/>
        <v>5.416666666666667</v>
      </c>
      <c r="AA232" s="38">
        <v>125.87047845995193</v>
      </c>
      <c r="AB232" s="37" t="s">
        <v>1</v>
      </c>
      <c r="AC232" s="37" t="s">
        <v>1548</v>
      </c>
      <c r="AD232" s="37" t="s">
        <v>353</v>
      </c>
      <c r="AE232" s="44" t="str">
        <f>CONCATENATE( "TO:0000346 (Tiller number) = ",AC232)</f>
        <v>TO:0000346 (Tiller number) = High (Between 126% and 175%)</v>
      </c>
      <c r="AG232" s="39"/>
    </row>
    <row r="233" spans="1:33" s="44" customFormat="1" x14ac:dyDescent="0.2">
      <c r="A233" s="37" t="s">
        <v>172</v>
      </c>
      <c r="B233" s="57" t="s">
        <v>985</v>
      </c>
      <c r="C233" s="37" t="s">
        <v>162</v>
      </c>
      <c r="D233" s="37" t="s">
        <v>172</v>
      </c>
      <c r="E233" s="37">
        <v>5</v>
      </c>
      <c r="F233" s="37">
        <v>5</v>
      </c>
      <c r="G233" s="37">
        <v>3</v>
      </c>
      <c r="H233" s="37">
        <v>3</v>
      </c>
      <c r="I233" s="37">
        <v>3</v>
      </c>
      <c r="J233" s="37">
        <v>2</v>
      </c>
      <c r="K233" s="37">
        <v>2</v>
      </c>
      <c r="L233" s="37">
        <v>2</v>
      </c>
      <c r="M233" s="37">
        <v>2</v>
      </c>
      <c r="N233" s="37">
        <v>4</v>
      </c>
      <c r="O233" s="37">
        <v>4</v>
      </c>
      <c r="P233" s="37">
        <v>4</v>
      </c>
      <c r="Q233" s="37">
        <v>4</v>
      </c>
      <c r="R233" s="37"/>
      <c r="S233" s="37"/>
      <c r="T233" s="37"/>
      <c r="U233" s="37"/>
      <c r="V233" s="37"/>
      <c r="W233" s="37"/>
      <c r="X233" s="37"/>
      <c r="Y233" s="17" t="s">
        <v>953</v>
      </c>
      <c r="Z233" s="37">
        <f t="shared" si="6"/>
        <v>3.3076923076923075</v>
      </c>
      <c r="AA233" s="38">
        <v>76.862919390929221</v>
      </c>
      <c r="AB233" s="37" t="s">
        <v>2</v>
      </c>
      <c r="AC233" s="37" t="s">
        <v>1549</v>
      </c>
      <c r="AD233" s="37" t="s">
        <v>172</v>
      </c>
      <c r="AE233" s="44" t="str">
        <f>CONCATENATE( "TO:0000346 (Tiller number) = ",AC233)</f>
        <v>TO:0000346 (Tiller number) = Normal (Between 75% and 125%)</v>
      </c>
      <c r="AG233" s="39"/>
    </row>
    <row r="234" spans="1:33" s="44" customFormat="1" x14ac:dyDescent="0.2">
      <c r="A234" s="37" t="s">
        <v>354</v>
      </c>
      <c r="B234" s="57" t="s">
        <v>986</v>
      </c>
      <c r="C234" s="37" t="s">
        <v>162</v>
      </c>
      <c r="D234" s="37" t="s">
        <v>354</v>
      </c>
      <c r="E234" s="37">
        <v>7</v>
      </c>
      <c r="F234" s="37">
        <v>2</v>
      </c>
      <c r="G234" s="37">
        <v>2</v>
      </c>
      <c r="H234" s="37">
        <v>2</v>
      </c>
      <c r="I234" s="37">
        <v>3</v>
      </c>
      <c r="J234" s="37">
        <v>3</v>
      </c>
      <c r="K234" s="37">
        <v>3</v>
      </c>
      <c r="L234" s="37">
        <v>3</v>
      </c>
      <c r="M234" s="37">
        <v>4</v>
      </c>
      <c r="N234" s="37">
        <v>4</v>
      </c>
      <c r="O234" s="37">
        <v>4</v>
      </c>
      <c r="P234" s="37">
        <v>4</v>
      </c>
      <c r="Q234" s="37"/>
      <c r="R234" s="37"/>
      <c r="S234" s="37"/>
      <c r="T234" s="37"/>
      <c r="U234" s="37"/>
      <c r="V234" s="37"/>
      <c r="W234" s="37"/>
      <c r="X234" s="37"/>
      <c r="Y234" s="17" t="s">
        <v>953</v>
      </c>
      <c r="Z234" s="37">
        <f t="shared" si="6"/>
        <v>3.4166666666666665</v>
      </c>
      <c r="AA234" s="38">
        <v>79.395224874738886</v>
      </c>
      <c r="AB234" s="37" t="s">
        <v>2</v>
      </c>
      <c r="AC234" s="37" t="s">
        <v>1549</v>
      </c>
      <c r="AD234" s="37" t="s">
        <v>354</v>
      </c>
      <c r="AE234" s="44" t="str">
        <f>CONCATENATE( "TO:0000346 (Tiller number) = ",AC234)</f>
        <v>TO:0000346 (Tiller number) = Normal (Between 75% and 125%)</v>
      </c>
      <c r="AG234" s="39"/>
    </row>
    <row r="235" spans="1:33" s="44" customFormat="1" x14ac:dyDescent="0.2">
      <c r="A235" s="37" t="s">
        <v>355</v>
      </c>
      <c r="B235" s="57" t="s">
        <v>987</v>
      </c>
      <c r="C235" s="37" t="s">
        <v>162</v>
      </c>
      <c r="D235" s="37" t="s">
        <v>355</v>
      </c>
      <c r="E235" s="37">
        <v>5</v>
      </c>
      <c r="F235" s="37">
        <v>7</v>
      </c>
      <c r="G235" s="37">
        <v>4</v>
      </c>
      <c r="H235" s="37">
        <v>4</v>
      </c>
      <c r="I235" s="37">
        <v>2</v>
      </c>
      <c r="J235" s="37">
        <v>2</v>
      </c>
      <c r="K235" s="37">
        <v>2</v>
      </c>
      <c r="L235" s="37">
        <v>2</v>
      </c>
      <c r="M235" s="37">
        <v>3</v>
      </c>
      <c r="N235" s="37">
        <v>3</v>
      </c>
      <c r="O235" s="37">
        <v>3</v>
      </c>
      <c r="P235" s="37">
        <v>3</v>
      </c>
      <c r="Q235" s="37"/>
      <c r="R235" s="37"/>
      <c r="S235" s="37"/>
      <c r="T235" s="37"/>
      <c r="U235" s="37"/>
      <c r="V235" s="37"/>
      <c r="W235" s="37"/>
      <c r="X235" s="37"/>
      <c r="Y235" s="17" t="s">
        <v>953</v>
      </c>
      <c r="Z235" s="37">
        <f t="shared" si="6"/>
        <v>3.3333333333333335</v>
      </c>
      <c r="AA235" s="38">
        <v>77.458755975355032</v>
      </c>
      <c r="AB235" s="37" t="s">
        <v>2</v>
      </c>
      <c r="AC235" s="37" t="s">
        <v>1549</v>
      </c>
      <c r="AD235" s="37" t="s">
        <v>355</v>
      </c>
      <c r="AE235" s="44" t="str">
        <f>CONCATENATE( "TO:0000346 (Tiller number) = ",AC235)</f>
        <v>TO:0000346 (Tiller number) = Normal (Between 75% and 125%)</v>
      </c>
      <c r="AG235" s="39"/>
    </row>
    <row r="236" spans="1:33" s="44" customFormat="1" x14ac:dyDescent="0.2">
      <c r="A236" s="37" t="s">
        <v>173</v>
      </c>
      <c r="B236" s="57" t="s">
        <v>988</v>
      </c>
      <c r="C236" s="37" t="s">
        <v>162</v>
      </c>
      <c r="D236" s="37" t="s">
        <v>173</v>
      </c>
      <c r="E236" s="37">
        <v>2</v>
      </c>
      <c r="F236" s="37">
        <v>6</v>
      </c>
      <c r="G236" s="37">
        <v>5</v>
      </c>
      <c r="H236" s="37">
        <v>5</v>
      </c>
      <c r="I236" s="37">
        <v>3</v>
      </c>
      <c r="J236" s="37">
        <v>3</v>
      </c>
      <c r="K236" s="37">
        <v>3</v>
      </c>
      <c r="L236" s="37">
        <v>3</v>
      </c>
      <c r="M236" s="37">
        <v>4</v>
      </c>
      <c r="N236" s="37">
        <v>4</v>
      </c>
      <c r="O236" s="37">
        <v>4</v>
      </c>
      <c r="P236" s="37">
        <v>4</v>
      </c>
      <c r="Q236" s="37"/>
      <c r="R236" s="37"/>
      <c r="S236" s="37"/>
      <c r="T236" s="37"/>
      <c r="U236" s="37"/>
      <c r="V236" s="37"/>
      <c r="W236" s="37"/>
      <c r="X236" s="37"/>
      <c r="Y236" s="17" t="s">
        <v>953</v>
      </c>
      <c r="Z236" s="37">
        <f t="shared" si="6"/>
        <v>3.8333333333333335</v>
      </c>
      <c r="AA236" s="38">
        <v>89.077569371658285</v>
      </c>
      <c r="AB236" s="37" t="s">
        <v>2</v>
      </c>
      <c r="AC236" s="37" t="s">
        <v>1549</v>
      </c>
      <c r="AD236" s="37" t="s">
        <v>173</v>
      </c>
      <c r="AE236" s="44" t="str">
        <f>CONCATENATE( "TO:0000346 (Tiller number) = ",AC236)</f>
        <v>TO:0000346 (Tiller number) = Normal (Between 75% and 125%)</v>
      </c>
      <c r="AG236" s="39"/>
    </row>
    <row r="237" spans="1:33" s="44" customFormat="1" x14ac:dyDescent="0.2">
      <c r="A237" s="37" t="s">
        <v>356</v>
      </c>
      <c r="B237" s="57" t="s">
        <v>989</v>
      </c>
      <c r="C237" s="37" t="s">
        <v>162</v>
      </c>
      <c r="D237" s="37" t="s">
        <v>356</v>
      </c>
      <c r="E237" s="37">
        <v>4</v>
      </c>
      <c r="F237" s="37">
        <v>4</v>
      </c>
      <c r="G237" s="37">
        <v>4</v>
      </c>
      <c r="H237" s="37">
        <v>3</v>
      </c>
      <c r="I237" s="37">
        <v>3</v>
      </c>
      <c r="J237" s="37">
        <v>3</v>
      </c>
      <c r="K237" s="37">
        <v>3</v>
      </c>
      <c r="L237" s="37">
        <v>2</v>
      </c>
      <c r="M237" s="37">
        <v>2</v>
      </c>
      <c r="N237" s="37">
        <v>2</v>
      </c>
      <c r="O237" s="37">
        <v>2</v>
      </c>
      <c r="P237" s="37">
        <v>2</v>
      </c>
      <c r="Q237" s="37"/>
      <c r="R237" s="37"/>
      <c r="S237" s="37"/>
      <c r="T237" s="37"/>
      <c r="U237" s="37"/>
      <c r="V237" s="37"/>
      <c r="W237" s="37"/>
      <c r="X237" s="37"/>
      <c r="Y237" s="17" t="s">
        <v>953</v>
      </c>
      <c r="Z237" s="37">
        <f t="shared" si="6"/>
        <v>2.8333333333333335</v>
      </c>
      <c r="AA237" s="38">
        <v>65.83994257905178</v>
      </c>
      <c r="AB237" s="37" t="s">
        <v>3</v>
      </c>
      <c r="AC237" s="37" t="s">
        <v>1547</v>
      </c>
      <c r="AD237" s="37" t="s">
        <v>356</v>
      </c>
      <c r="AE237" s="44" t="str">
        <f>CONCATENATE( "TO:0000346 (Tiller number) = ",AC237)</f>
        <v>TO:0000346 (Tiller number) = Low (Between 25% and 74%)</v>
      </c>
      <c r="AG237" s="39"/>
    </row>
    <row r="238" spans="1:33" s="44" customFormat="1" x14ac:dyDescent="0.2">
      <c r="A238" s="37" t="s">
        <v>358</v>
      </c>
      <c r="B238" s="57" t="s">
        <v>990</v>
      </c>
      <c r="C238" s="37" t="s">
        <v>162</v>
      </c>
      <c r="D238" s="37" t="s">
        <v>358</v>
      </c>
      <c r="E238" s="37">
        <v>3</v>
      </c>
      <c r="F238" s="37">
        <v>4</v>
      </c>
      <c r="G238" s="37">
        <v>6</v>
      </c>
      <c r="H238" s="37">
        <v>7</v>
      </c>
      <c r="I238" s="37">
        <v>9</v>
      </c>
      <c r="J238" s="37">
        <v>9</v>
      </c>
      <c r="K238" s="37">
        <v>5</v>
      </c>
      <c r="L238" s="37">
        <v>5</v>
      </c>
      <c r="M238" s="37">
        <v>5</v>
      </c>
      <c r="N238" s="37">
        <v>8</v>
      </c>
      <c r="O238" s="37">
        <v>8</v>
      </c>
      <c r="P238" s="37">
        <v>8</v>
      </c>
      <c r="Q238" s="37"/>
      <c r="R238" s="37"/>
      <c r="S238" s="37"/>
      <c r="T238" s="37"/>
      <c r="U238" s="37"/>
      <c r="V238" s="37"/>
      <c r="W238" s="37"/>
      <c r="X238" s="37"/>
      <c r="Y238" s="17" t="s">
        <v>953</v>
      </c>
      <c r="Z238" s="37">
        <f t="shared" si="6"/>
        <v>6.416666666666667</v>
      </c>
      <c r="AA238" s="38">
        <v>149.10810525255843</v>
      </c>
      <c r="AB238" s="37" t="s">
        <v>1</v>
      </c>
      <c r="AC238" s="37" t="s">
        <v>1548</v>
      </c>
      <c r="AD238" s="37" t="s">
        <v>358</v>
      </c>
      <c r="AE238" s="44" t="str">
        <f>CONCATENATE( "TO:0000346 (Tiller number) = ",AC238)</f>
        <v>TO:0000346 (Tiller number) = High (Between 126% and 175%)</v>
      </c>
      <c r="AG238" s="39"/>
    </row>
    <row r="239" spans="1:33" s="44" customFormat="1" x14ac:dyDescent="0.2">
      <c r="A239" s="37" t="s">
        <v>210</v>
      </c>
      <c r="B239" s="59" t="s">
        <v>991</v>
      </c>
      <c r="C239" s="37" t="s">
        <v>162</v>
      </c>
      <c r="D239" s="37" t="s">
        <v>210</v>
      </c>
      <c r="E239" s="37">
        <v>5</v>
      </c>
      <c r="F239" s="37">
        <v>6</v>
      </c>
      <c r="G239" s="37">
        <v>7</v>
      </c>
      <c r="H239" s="37">
        <v>8</v>
      </c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17" t="s">
        <v>953</v>
      </c>
      <c r="Z239" s="37">
        <f t="shared" si="6"/>
        <v>6.5</v>
      </c>
      <c r="AA239" s="38">
        <v>151.0445741519423</v>
      </c>
      <c r="AB239" s="37" t="s">
        <v>1</v>
      </c>
      <c r="AC239" s="37" t="s">
        <v>1548</v>
      </c>
      <c r="AD239" s="37" t="s">
        <v>210</v>
      </c>
      <c r="AE239" s="44" t="str">
        <f>CONCATENATE( "TO:0000346 (Tiller number) = ",AC239)</f>
        <v>TO:0000346 (Tiller number) = High (Between 126% and 175%)</v>
      </c>
      <c r="AG239" s="39"/>
    </row>
    <row r="240" spans="1:33" x14ac:dyDescent="0.2">
      <c r="Y240" s="17" t="s">
        <v>953</v>
      </c>
      <c r="AE240" s="44"/>
      <c r="AG240"/>
    </row>
    <row r="241" spans="25:33" x14ac:dyDescent="0.2">
      <c r="Y241" s="17" t="s">
        <v>953</v>
      </c>
      <c r="AE241" s="44"/>
      <c r="AG241"/>
    </row>
  </sheetData>
  <sortState xmlns:xlrd2="http://schemas.microsoft.com/office/spreadsheetml/2017/richdata2" ref="A2:AB239">
    <sortCondition ref="A1:A239"/>
  </sortState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5687F-341C-41EE-A93E-20059B33A1D2}">
  <dimension ref="A1:H836"/>
  <sheetViews>
    <sheetView workbookViewId="0">
      <selection activeCell="G1" sqref="G1:G1048576"/>
    </sheetView>
  </sheetViews>
  <sheetFormatPr baseColWidth="10" defaultColWidth="9.1640625" defaultRowHeight="15" x14ac:dyDescent="0.2"/>
  <cols>
    <col min="1" max="1" width="11.33203125" style="11" bestFit="1" customWidth="1"/>
    <col min="2" max="2" width="29" style="11" bestFit="1" customWidth="1"/>
    <col min="3" max="3" width="9.5" style="11" bestFit="1" customWidth="1"/>
    <col min="4" max="4" width="13.33203125" style="11" bestFit="1" customWidth="1"/>
    <col min="5" max="5" width="23.83203125" style="11" customWidth="1"/>
    <col min="6" max="6" width="33" style="11" customWidth="1"/>
    <col min="7" max="7" width="11.33203125" style="11" bestFit="1" customWidth="1"/>
    <col min="8" max="8" width="55" style="11" customWidth="1"/>
    <col min="9" max="16384" width="9.1640625" style="11"/>
  </cols>
  <sheetData>
    <row r="1" spans="1:8" x14ac:dyDescent="0.2">
      <c r="A1" s="49" t="s">
        <v>5</v>
      </c>
      <c r="B1" s="50" t="s">
        <v>1095</v>
      </c>
      <c r="C1" s="1" t="s">
        <v>6</v>
      </c>
      <c r="D1" s="49" t="s">
        <v>5</v>
      </c>
      <c r="E1" s="28" t="s">
        <v>0</v>
      </c>
      <c r="F1" s="28" t="s">
        <v>0</v>
      </c>
      <c r="G1" s="49" t="s">
        <v>5</v>
      </c>
    </row>
    <row r="2" spans="1:8" x14ac:dyDescent="0.2">
      <c r="A2" s="6" t="s">
        <v>1557</v>
      </c>
      <c r="B2" s="6">
        <v>28.571428571428573</v>
      </c>
      <c r="C2" s="6" t="s">
        <v>1256</v>
      </c>
      <c r="D2" s="6" t="s">
        <v>452</v>
      </c>
      <c r="E2" s="6" t="s">
        <v>3</v>
      </c>
      <c r="F2" s="6" t="s">
        <v>1552</v>
      </c>
      <c r="G2" s="6" t="s">
        <v>1557</v>
      </c>
      <c r="H2" s="11" t="str">
        <f>CONCATENATE("TO:0000430 (Germination Rate) = ", F2)</f>
        <v>TO:0000430 (Germination Rate) = Low (Between 25% and 75%)</v>
      </c>
    </row>
    <row r="3" spans="1:8" x14ac:dyDescent="0.2">
      <c r="A3" s="6" t="s">
        <v>1558</v>
      </c>
      <c r="B3" s="6">
        <v>66.666666666666671</v>
      </c>
      <c r="C3" s="6" t="s">
        <v>1256</v>
      </c>
      <c r="D3" s="6" t="s">
        <v>531</v>
      </c>
      <c r="E3" s="6" t="s">
        <v>3</v>
      </c>
      <c r="F3" s="6" t="s">
        <v>1552</v>
      </c>
      <c r="G3" s="6" t="s">
        <v>1558</v>
      </c>
      <c r="H3" s="11" t="str">
        <f>CONCATENATE("TO:0000430 (Germination Rate) = ", F3)</f>
        <v>TO:0000430 (Germination Rate) = Low (Between 25% and 75%)</v>
      </c>
    </row>
    <row r="4" spans="1:8" x14ac:dyDescent="0.2">
      <c r="A4" s="6" t="s">
        <v>1559</v>
      </c>
      <c r="B4" s="6">
        <v>66.666666666666671</v>
      </c>
      <c r="C4" s="6" t="s">
        <v>1256</v>
      </c>
      <c r="D4" s="6" t="s">
        <v>532</v>
      </c>
      <c r="E4" s="6" t="s">
        <v>3</v>
      </c>
      <c r="F4" s="6" t="s">
        <v>1552</v>
      </c>
      <c r="G4" s="6" t="s">
        <v>1559</v>
      </c>
      <c r="H4" s="11" t="str">
        <f>CONCATENATE("TO:0000430 (Germination Rate) = ", F4)</f>
        <v>TO:0000430 (Germination Rate) = Low (Between 25% and 75%)</v>
      </c>
    </row>
    <row r="5" spans="1:8" x14ac:dyDescent="0.2">
      <c r="A5" s="6" t="s">
        <v>1560</v>
      </c>
      <c r="B5" s="6">
        <v>33.333333333333336</v>
      </c>
      <c r="C5" s="6" t="s">
        <v>1256</v>
      </c>
      <c r="D5" s="6" t="s">
        <v>454</v>
      </c>
      <c r="E5" s="6" t="s">
        <v>3</v>
      </c>
      <c r="F5" s="6" t="s">
        <v>1552</v>
      </c>
      <c r="G5" s="6" t="s">
        <v>1560</v>
      </c>
      <c r="H5" s="11" t="str">
        <f>CONCATENATE("TO:0000430 (Germination Rate) = ", F5)</f>
        <v>TO:0000430 (Germination Rate) = Low (Between 25% and 75%)</v>
      </c>
    </row>
    <row r="6" spans="1:8" x14ac:dyDescent="0.2">
      <c r="A6" s="6" t="s">
        <v>1561</v>
      </c>
      <c r="B6" s="6">
        <v>80</v>
      </c>
      <c r="C6" s="6" t="s">
        <v>1256</v>
      </c>
      <c r="D6" s="6" t="s">
        <v>536</v>
      </c>
      <c r="E6" s="6" t="s">
        <v>2</v>
      </c>
      <c r="F6" s="6" t="s">
        <v>1549</v>
      </c>
      <c r="G6" s="6" t="s">
        <v>1561</v>
      </c>
      <c r="H6" s="11" t="str">
        <f>CONCATENATE("TO:0000430 (Germination Rate) = ", F6)</f>
        <v>TO:0000430 (Germination Rate) = Normal (Between 75% and 125%)</v>
      </c>
    </row>
    <row r="7" spans="1:8" x14ac:dyDescent="0.2">
      <c r="A7" s="6" t="s">
        <v>1564</v>
      </c>
      <c r="B7" s="6">
        <v>33.333333333333336</v>
      </c>
      <c r="C7" s="6" t="s">
        <v>1256</v>
      </c>
      <c r="D7" s="6" t="s">
        <v>455</v>
      </c>
      <c r="E7" s="6" t="s">
        <v>3</v>
      </c>
      <c r="F7" s="6" t="s">
        <v>1552</v>
      </c>
      <c r="G7" s="6" t="s">
        <v>1564</v>
      </c>
      <c r="H7" s="11" t="str">
        <f>CONCATENATE("TO:0000430 (Germination Rate) = ", F7)</f>
        <v>TO:0000430 (Germination Rate) = Low (Between 25% and 75%)</v>
      </c>
    </row>
    <row r="8" spans="1:8" x14ac:dyDescent="0.2">
      <c r="A8" s="6" t="s">
        <v>1562</v>
      </c>
      <c r="B8" s="6">
        <v>38.46153846153846</v>
      </c>
      <c r="C8" s="6" t="s">
        <v>1256</v>
      </c>
      <c r="D8" s="6" t="s">
        <v>460</v>
      </c>
      <c r="E8" s="6" t="s">
        <v>3</v>
      </c>
      <c r="F8" s="6" t="s">
        <v>1552</v>
      </c>
      <c r="G8" s="6" t="s">
        <v>1562</v>
      </c>
      <c r="H8" s="11" t="str">
        <f>CONCATENATE("TO:0000430 (Germination Rate) = ", F8)</f>
        <v>TO:0000430 (Germination Rate) = Low (Between 25% and 75%)</v>
      </c>
    </row>
    <row r="9" spans="1:8" x14ac:dyDescent="0.2">
      <c r="A9" s="6" t="s">
        <v>1563</v>
      </c>
      <c r="B9" s="6">
        <v>45.454545454545453</v>
      </c>
      <c r="C9" s="6" t="s">
        <v>1256</v>
      </c>
      <c r="D9" s="6" t="s">
        <v>465</v>
      </c>
      <c r="E9" s="6" t="s">
        <v>3</v>
      </c>
      <c r="F9" s="6" t="s">
        <v>1552</v>
      </c>
      <c r="G9" s="6" t="s">
        <v>1563</v>
      </c>
      <c r="H9" s="11" t="str">
        <f>CONCATENATE("TO:0000430 (Germination Rate) = ", F9)</f>
        <v>TO:0000430 (Germination Rate) = Low (Between 25% and 75%)</v>
      </c>
    </row>
    <row r="10" spans="1:8" x14ac:dyDescent="0.2">
      <c r="A10" s="6" t="s">
        <v>1515</v>
      </c>
      <c r="B10" s="6">
        <v>45.454545454545453</v>
      </c>
      <c r="C10" s="6" t="s">
        <v>1256</v>
      </c>
      <c r="D10" s="6" t="s">
        <v>466</v>
      </c>
      <c r="E10" s="6" t="s">
        <v>3</v>
      </c>
      <c r="F10" s="6" t="s">
        <v>1552</v>
      </c>
      <c r="G10" s="6" t="s">
        <v>1515</v>
      </c>
      <c r="H10" s="11" t="str">
        <f>CONCATENATE("TO:0000430 (Germination Rate) = ", F10)</f>
        <v>TO:0000430 (Germination Rate) = Low (Between 25% and 75%)</v>
      </c>
    </row>
    <row r="11" spans="1:8" x14ac:dyDescent="0.2">
      <c r="A11" s="6" t="s">
        <v>1565</v>
      </c>
      <c r="B11" s="6">
        <v>100</v>
      </c>
      <c r="C11" s="6" t="s">
        <v>1256</v>
      </c>
      <c r="D11" s="6" t="s">
        <v>538</v>
      </c>
      <c r="E11" s="6" t="s">
        <v>2</v>
      </c>
      <c r="F11" s="6" t="s">
        <v>1549</v>
      </c>
      <c r="G11" s="6" t="s">
        <v>1565</v>
      </c>
      <c r="H11" s="11" t="str">
        <f>CONCATENATE("TO:0000430 (Germination Rate) = ", F11)</f>
        <v>TO:0000430 (Germination Rate) = Normal (Between 75% and 125%)</v>
      </c>
    </row>
    <row r="12" spans="1:8" x14ac:dyDescent="0.2">
      <c r="A12" s="6" t="s">
        <v>1566</v>
      </c>
      <c r="B12" s="6">
        <v>14.285714285714286</v>
      </c>
      <c r="C12" s="6" t="s">
        <v>1256</v>
      </c>
      <c r="D12" s="6" t="s">
        <v>450</v>
      </c>
      <c r="E12" s="6" t="s">
        <v>4</v>
      </c>
      <c r="F12" s="6" t="s">
        <v>1553</v>
      </c>
      <c r="G12" s="6" t="s">
        <v>1566</v>
      </c>
      <c r="H12" s="11" t="str">
        <f>CONCATENATE("TO:0000430 (Germination Rate) = ", F12)</f>
        <v>TO:0000430 (Germination Rate) = Very Low (Below 24%)</v>
      </c>
    </row>
    <row r="13" spans="1:8" x14ac:dyDescent="0.2">
      <c r="A13" s="6" t="s">
        <v>1567</v>
      </c>
      <c r="B13" s="6">
        <v>100</v>
      </c>
      <c r="C13" s="6" t="s">
        <v>1256</v>
      </c>
      <c r="D13" s="6" t="s">
        <v>539</v>
      </c>
      <c r="E13" s="6" t="s">
        <v>2</v>
      </c>
      <c r="F13" s="6" t="s">
        <v>1549</v>
      </c>
      <c r="G13" s="6" t="s">
        <v>1567</v>
      </c>
      <c r="H13" s="11" t="str">
        <f>CONCATENATE("TO:0000430 (Germination Rate) = ", F13)</f>
        <v>TO:0000430 (Germination Rate) = Normal (Between 75% and 125%)</v>
      </c>
    </row>
    <row r="14" spans="1:8" x14ac:dyDescent="0.2">
      <c r="A14" s="6" t="s">
        <v>1499</v>
      </c>
      <c r="B14" s="6">
        <v>71.428571428571431</v>
      </c>
      <c r="C14" s="6" t="s">
        <v>1256</v>
      </c>
      <c r="D14" s="6" t="s">
        <v>533</v>
      </c>
      <c r="E14" s="6" t="s">
        <v>3</v>
      </c>
      <c r="F14" s="6" t="s">
        <v>1552</v>
      </c>
      <c r="G14" s="6" t="s">
        <v>1499</v>
      </c>
      <c r="H14" s="11" t="str">
        <f>CONCATENATE("TO:0000430 (Germination Rate) = ", F14)</f>
        <v>TO:0000430 (Germination Rate) = Low (Between 25% and 75%)</v>
      </c>
    </row>
    <row r="15" spans="1:8" x14ac:dyDescent="0.2">
      <c r="A15" s="6" t="s">
        <v>1568</v>
      </c>
      <c r="B15" s="6">
        <v>100</v>
      </c>
      <c r="C15" s="6" t="s">
        <v>1256</v>
      </c>
      <c r="D15" s="6" t="s">
        <v>540</v>
      </c>
      <c r="E15" s="6" t="s">
        <v>2</v>
      </c>
      <c r="F15" s="6" t="s">
        <v>1549</v>
      </c>
      <c r="G15" s="6" t="s">
        <v>1568</v>
      </c>
      <c r="H15" s="11" t="str">
        <f>CONCATENATE("TO:0000430 (Germination Rate) = ", F15)</f>
        <v>TO:0000430 (Germination Rate) = Normal (Between 75% and 125%)</v>
      </c>
    </row>
    <row r="16" spans="1:8" x14ac:dyDescent="0.2">
      <c r="A16" s="6" t="s">
        <v>1569</v>
      </c>
      <c r="B16" s="6">
        <v>50</v>
      </c>
      <c r="C16" s="6" t="s">
        <v>1256</v>
      </c>
      <c r="D16" s="6" t="s">
        <v>479</v>
      </c>
      <c r="E16" s="6" t="s">
        <v>3</v>
      </c>
      <c r="F16" s="6" t="s">
        <v>1552</v>
      </c>
      <c r="G16" s="6" t="s">
        <v>1569</v>
      </c>
      <c r="H16" s="11" t="str">
        <f>CONCATENATE("TO:0000430 (Germination Rate) = ", F16)</f>
        <v>TO:0000430 (Germination Rate) = Low (Between 25% and 75%)</v>
      </c>
    </row>
    <row r="17" spans="1:8" x14ac:dyDescent="0.2">
      <c r="A17" s="6" t="s">
        <v>1570</v>
      </c>
      <c r="B17" s="6">
        <v>30.76923076923077</v>
      </c>
      <c r="C17" s="6" t="s">
        <v>1256</v>
      </c>
      <c r="D17" s="6" t="s">
        <v>453</v>
      </c>
      <c r="E17" s="6" t="s">
        <v>3</v>
      </c>
      <c r="F17" s="6" t="s">
        <v>1552</v>
      </c>
      <c r="G17" s="6" t="s">
        <v>1570</v>
      </c>
      <c r="H17" s="11" t="str">
        <f>CONCATENATE("TO:0000430 (Germination Rate) = ", F17)</f>
        <v>TO:0000430 (Germination Rate) = Low (Between 25% and 75%)</v>
      </c>
    </row>
    <row r="18" spans="1:8" x14ac:dyDescent="0.2">
      <c r="A18" s="6" t="s">
        <v>1571</v>
      </c>
      <c r="B18" s="6">
        <v>33.333333333333336</v>
      </c>
      <c r="C18" s="6" t="s">
        <v>1256</v>
      </c>
      <c r="D18" s="6" t="s">
        <v>456</v>
      </c>
      <c r="E18" s="6" t="s">
        <v>3</v>
      </c>
      <c r="F18" s="6" t="s">
        <v>1552</v>
      </c>
      <c r="G18" s="6" t="s">
        <v>1571</v>
      </c>
      <c r="H18" s="11" t="str">
        <f>CONCATENATE("TO:0000430 (Germination Rate) = ", F18)</f>
        <v>TO:0000430 (Germination Rate) = Low (Between 25% and 75%)</v>
      </c>
    </row>
    <row r="19" spans="1:8" x14ac:dyDescent="0.2">
      <c r="A19" s="6" t="s">
        <v>1572</v>
      </c>
      <c r="B19" s="6">
        <v>7.6923076923076925</v>
      </c>
      <c r="C19" s="6" t="s">
        <v>1256</v>
      </c>
      <c r="D19" s="6" t="s">
        <v>448</v>
      </c>
      <c r="E19" s="6" t="s">
        <v>4</v>
      </c>
      <c r="F19" s="6" t="s">
        <v>1553</v>
      </c>
      <c r="G19" s="6" t="s">
        <v>1572</v>
      </c>
      <c r="H19" s="11" t="str">
        <f>CONCATENATE("TO:0000430 (Germination Rate) = ", F19)</f>
        <v>TO:0000430 (Germination Rate) = Very Low (Below 24%)</v>
      </c>
    </row>
    <row r="20" spans="1:8" x14ac:dyDescent="0.2">
      <c r="A20" s="6" t="s">
        <v>1554</v>
      </c>
      <c r="B20" s="6">
        <v>35.714285714285715</v>
      </c>
      <c r="C20" s="6" t="s">
        <v>1256</v>
      </c>
      <c r="D20" s="6" t="s">
        <v>458</v>
      </c>
      <c r="E20" s="6" t="s">
        <v>3</v>
      </c>
      <c r="F20" s="6" t="s">
        <v>1552</v>
      </c>
      <c r="G20" s="6" t="s">
        <v>1554</v>
      </c>
      <c r="H20" s="11" t="str">
        <f>CONCATENATE("TO:0000430 (Germination Rate) = ", F20)</f>
        <v>TO:0000430 (Germination Rate) = Low (Between 25% and 75%)</v>
      </c>
    </row>
    <row r="21" spans="1:8" x14ac:dyDescent="0.2">
      <c r="A21" s="6" t="s">
        <v>1555</v>
      </c>
      <c r="B21" s="6">
        <v>42.857142857142854</v>
      </c>
      <c r="C21" s="6" t="s">
        <v>1256</v>
      </c>
      <c r="D21" s="6" t="s">
        <v>464</v>
      </c>
      <c r="E21" s="6" t="s">
        <v>3</v>
      </c>
      <c r="F21" s="6" t="s">
        <v>1552</v>
      </c>
      <c r="G21" s="6" t="s">
        <v>1555</v>
      </c>
      <c r="H21" s="11" t="str">
        <f>CONCATENATE("TO:0000430 (Germination Rate) = ", F21)</f>
        <v>TO:0000430 (Germination Rate) = Low (Between 25% and 75%)</v>
      </c>
    </row>
    <row r="22" spans="1:8" x14ac:dyDescent="0.2">
      <c r="A22" s="6" t="s">
        <v>1556</v>
      </c>
      <c r="B22" s="6">
        <v>35.714285714285715</v>
      </c>
      <c r="C22" s="6" t="s">
        <v>1256</v>
      </c>
      <c r="D22" s="6" t="s">
        <v>459</v>
      </c>
      <c r="E22" s="6" t="s">
        <v>3</v>
      </c>
      <c r="F22" s="6" t="s">
        <v>1552</v>
      </c>
      <c r="G22" s="6" t="s">
        <v>1556</v>
      </c>
      <c r="H22" s="11" t="str">
        <f>CONCATENATE("TO:0000430 (Germination Rate) = ", F22)</f>
        <v>TO:0000430 (Germination Rate) = Low (Between 25% and 75%)</v>
      </c>
    </row>
    <row r="23" spans="1:8" x14ac:dyDescent="0.2">
      <c r="A23" s="6" t="s">
        <v>1233</v>
      </c>
      <c r="B23" s="6">
        <v>41.666666666666664</v>
      </c>
      <c r="C23" s="6" t="s">
        <v>1305</v>
      </c>
      <c r="D23" s="6"/>
      <c r="E23" s="6" t="s">
        <v>3</v>
      </c>
      <c r="F23" s="6" t="s">
        <v>1552</v>
      </c>
      <c r="G23" s="6" t="s">
        <v>1233</v>
      </c>
      <c r="H23" s="11" t="str">
        <f>CONCATENATE("TO:0000430 (Germination Rate) = ", F23)</f>
        <v>TO:0000430 (Germination Rate) = Low (Between 25% and 75%)</v>
      </c>
    </row>
    <row r="24" spans="1:8" x14ac:dyDescent="0.2">
      <c r="A24" s="6" t="s">
        <v>1145</v>
      </c>
      <c r="B24" s="7">
        <v>0.4</v>
      </c>
      <c r="C24" s="6" t="s">
        <v>1439</v>
      </c>
      <c r="D24" s="6"/>
      <c r="E24" s="6" t="s">
        <v>3</v>
      </c>
      <c r="F24" s="6" t="s">
        <v>1552</v>
      </c>
      <c r="G24" s="6" t="s">
        <v>1145</v>
      </c>
      <c r="H24" s="11" t="str">
        <f>CONCATENATE("TO:0000430 (Germination Rate) = ", F24)</f>
        <v>TO:0000430 (Germination Rate) = Low (Between 25% and 75%)</v>
      </c>
    </row>
    <row r="25" spans="1:8" x14ac:dyDescent="0.2">
      <c r="A25" s="6" t="s">
        <v>1304</v>
      </c>
      <c r="B25" s="6">
        <v>16.666666666666668</v>
      </c>
      <c r="C25" s="6" t="s">
        <v>1305</v>
      </c>
      <c r="D25" s="6"/>
      <c r="E25" s="6" t="s">
        <v>4</v>
      </c>
      <c r="F25" s="6" t="s">
        <v>1553</v>
      </c>
      <c r="G25" s="6" t="s">
        <v>1304</v>
      </c>
      <c r="H25" s="11" t="str">
        <f>CONCATENATE("TO:0000430 (Germination Rate) = ", F25)</f>
        <v>TO:0000430 (Germination Rate) = Very Low (Below 24%)</v>
      </c>
    </row>
    <row r="26" spans="1:8" x14ac:dyDescent="0.2">
      <c r="A26" s="6" t="s">
        <v>1144</v>
      </c>
      <c r="B26" s="8">
        <v>0.15</v>
      </c>
      <c r="C26" s="6" t="s">
        <v>1439</v>
      </c>
      <c r="D26" s="6"/>
      <c r="E26" s="6" t="s">
        <v>4</v>
      </c>
      <c r="F26" s="6" t="s">
        <v>1553</v>
      </c>
      <c r="G26" s="6" t="s">
        <v>1144</v>
      </c>
      <c r="H26" s="11" t="str">
        <f>CONCATENATE("TO:0000430 (Germination Rate) = ", F26)</f>
        <v>TO:0000430 (Germination Rate) = Very Low (Below 24%)</v>
      </c>
    </row>
    <row r="27" spans="1:8" x14ac:dyDescent="0.2">
      <c r="A27" s="6" t="s">
        <v>1291</v>
      </c>
      <c r="B27" s="6">
        <v>33.333333333333336</v>
      </c>
      <c r="C27" s="6" t="s">
        <v>1293</v>
      </c>
      <c r="D27" s="6"/>
      <c r="E27" s="6" t="s">
        <v>3</v>
      </c>
      <c r="F27" s="6" t="s">
        <v>1552</v>
      </c>
      <c r="G27" s="6" t="s">
        <v>1291</v>
      </c>
      <c r="H27" s="11" t="str">
        <f>CONCATENATE("TO:0000430 (Germination Rate) = ", F27)</f>
        <v>TO:0000430 (Germination Rate) = Low (Between 25% and 75%)</v>
      </c>
    </row>
    <row r="28" spans="1:8" x14ac:dyDescent="0.2">
      <c r="A28" s="2" t="s">
        <v>1252</v>
      </c>
      <c r="B28" s="6">
        <v>41.666666666666664</v>
      </c>
      <c r="C28" s="6" t="s">
        <v>1255</v>
      </c>
      <c r="D28" s="6"/>
      <c r="E28" s="6" t="s">
        <v>3</v>
      </c>
      <c r="F28" s="6" t="s">
        <v>1552</v>
      </c>
      <c r="G28" s="2" t="s">
        <v>1252</v>
      </c>
      <c r="H28" s="11" t="str">
        <f>CONCATENATE("TO:0000430 (Germination Rate) = ", F28)</f>
        <v>TO:0000430 (Germination Rate) = Low (Between 25% and 75%)</v>
      </c>
    </row>
    <row r="29" spans="1:8" x14ac:dyDescent="0.2">
      <c r="A29" s="6" t="s">
        <v>1306</v>
      </c>
      <c r="B29" s="7">
        <v>0.85</v>
      </c>
      <c r="C29" s="6" t="s">
        <v>1434</v>
      </c>
      <c r="D29" s="6"/>
      <c r="E29" s="6" t="s">
        <v>2</v>
      </c>
      <c r="F29" s="6" t="s">
        <v>1549</v>
      </c>
      <c r="G29" s="6" t="s">
        <v>1306</v>
      </c>
      <c r="H29" s="11" t="str">
        <f>CONCATENATE("TO:0000430 (Germination Rate) = ", F29)</f>
        <v>TO:0000430 (Germination Rate) = Normal (Between 75% and 125%)</v>
      </c>
    </row>
    <row r="30" spans="1:8" x14ac:dyDescent="0.2">
      <c r="A30" s="6" t="s">
        <v>1306</v>
      </c>
      <c r="B30" s="6">
        <v>33.333333333333336</v>
      </c>
      <c r="C30" s="6" t="s">
        <v>1320</v>
      </c>
      <c r="D30" s="6"/>
      <c r="E30" s="6" t="s">
        <v>3</v>
      </c>
      <c r="F30" s="6" t="s">
        <v>1552</v>
      </c>
      <c r="G30" s="6" t="s">
        <v>1306</v>
      </c>
      <c r="H30" s="11" t="str">
        <f>CONCATENATE("TO:0000430 (Germination Rate) = ", F30)</f>
        <v>TO:0000430 (Germination Rate) = Low (Between 25% and 75%)</v>
      </c>
    </row>
    <row r="31" spans="1:8" x14ac:dyDescent="0.2">
      <c r="A31" s="6" t="s">
        <v>211</v>
      </c>
      <c r="B31" s="7">
        <v>1</v>
      </c>
      <c r="C31" s="6" t="s">
        <v>1396</v>
      </c>
      <c r="D31" s="6"/>
      <c r="E31" s="6" t="s">
        <v>2</v>
      </c>
      <c r="F31" s="6" t="s">
        <v>1549</v>
      </c>
      <c r="G31" s="6" t="s">
        <v>211</v>
      </c>
      <c r="H31" s="11" t="str">
        <f>CONCATENATE("TO:0000430 (Germination Rate) = ", F31)</f>
        <v>TO:0000430 (Germination Rate) = Normal (Between 75% and 125%)</v>
      </c>
    </row>
    <row r="32" spans="1:8" x14ac:dyDescent="0.2">
      <c r="A32" s="6" t="s">
        <v>38</v>
      </c>
      <c r="B32" s="7">
        <v>0.6</v>
      </c>
      <c r="C32" s="6" t="s">
        <v>1396</v>
      </c>
      <c r="D32" s="6"/>
      <c r="E32" s="6" t="s">
        <v>3</v>
      </c>
      <c r="F32" s="6" t="s">
        <v>1552</v>
      </c>
      <c r="G32" s="6" t="s">
        <v>38</v>
      </c>
      <c r="H32" s="11" t="str">
        <f>CONCATENATE("TO:0000430 (Germination Rate) = ", F32)</f>
        <v>TO:0000430 (Germination Rate) = Low (Between 25% and 75%)</v>
      </c>
    </row>
    <row r="33" spans="1:8" x14ac:dyDescent="0.2">
      <c r="A33" s="6" t="s">
        <v>62</v>
      </c>
      <c r="B33" s="7">
        <v>0.8</v>
      </c>
      <c r="C33" s="6" t="s">
        <v>1396</v>
      </c>
      <c r="D33" s="6"/>
      <c r="E33" s="6" t="s">
        <v>2</v>
      </c>
      <c r="F33" s="6" t="s">
        <v>1549</v>
      </c>
      <c r="G33" s="6" t="s">
        <v>62</v>
      </c>
      <c r="H33" s="11" t="str">
        <f>CONCATENATE("TO:0000430 (Germination Rate) = ", F33)</f>
        <v>TO:0000430 (Germination Rate) = Normal (Between 75% and 125%)</v>
      </c>
    </row>
    <row r="34" spans="1:8" x14ac:dyDescent="0.2">
      <c r="A34" s="6" t="s">
        <v>212</v>
      </c>
      <c r="B34" s="7">
        <v>1</v>
      </c>
      <c r="C34" s="6" t="s">
        <v>1396</v>
      </c>
      <c r="D34" s="6"/>
      <c r="E34" s="6" t="s">
        <v>2</v>
      </c>
      <c r="F34" s="6" t="s">
        <v>1549</v>
      </c>
      <c r="G34" s="6" t="s">
        <v>212</v>
      </c>
      <c r="H34" s="11" t="str">
        <f>CONCATENATE("TO:0000430 (Germination Rate) = ", F34)</f>
        <v>TO:0000430 (Germination Rate) = Normal (Between 75% and 125%)</v>
      </c>
    </row>
    <row r="35" spans="1:8" x14ac:dyDescent="0.2">
      <c r="A35" s="6" t="s">
        <v>213</v>
      </c>
      <c r="B35" s="7">
        <v>1</v>
      </c>
      <c r="C35" s="6" t="s">
        <v>1396</v>
      </c>
      <c r="D35" s="6"/>
      <c r="E35" s="6" t="s">
        <v>2</v>
      </c>
      <c r="F35" s="6" t="s">
        <v>1549</v>
      </c>
      <c r="G35" s="6" t="s">
        <v>213</v>
      </c>
      <c r="H35" s="11" t="str">
        <f>CONCATENATE("TO:0000430 (Germination Rate) = ", F35)</f>
        <v>TO:0000430 (Germination Rate) = Normal (Between 75% and 125%)</v>
      </c>
    </row>
    <row r="36" spans="1:8" x14ac:dyDescent="0.2">
      <c r="A36" s="6" t="s">
        <v>95</v>
      </c>
      <c r="B36" s="7">
        <v>0.87</v>
      </c>
      <c r="C36" s="6" t="s">
        <v>1396</v>
      </c>
      <c r="D36" s="6"/>
      <c r="E36" s="6" t="s">
        <v>2</v>
      </c>
      <c r="F36" s="6" t="s">
        <v>1549</v>
      </c>
      <c r="G36" s="6" t="s">
        <v>95</v>
      </c>
      <c r="H36" s="11" t="str">
        <f>CONCATENATE("TO:0000430 (Germination Rate) = ", F36)</f>
        <v>TO:0000430 (Germination Rate) = Normal (Between 75% and 125%)</v>
      </c>
    </row>
    <row r="37" spans="1:8" x14ac:dyDescent="0.2">
      <c r="A37" s="6" t="s">
        <v>114</v>
      </c>
      <c r="B37" s="7">
        <v>0.93</v>
      </c>
      <c r="C37" s="6" t="s">
        <v>1396</v>
      </c>
      <c r="D37" s="6"/>
      <c r="E37" s="6" t="s">
        <v>2</v>
      </c>
      <c r="F37" s="6" t="s">
        <v>1549</v>
      </c>
      <c r="G37" s="6" t="s">
        <v>114</v>
      </c>
      <c r="H37" s="11" t="str">
        <f>CONCATENATE("TO:0000430 (Germination Rate) = ", F37)</f>
        <v>TO:0000430 (Germination Rate) = Normal (Between 75% and 125%)</v>
      </c>
    </row>
    <row r="38" spans="1:8" x14ac:dyDescent="0.2">
      <c r="A38" s="6" t="s">
        <v>214</v>
      </c>
      <c r="B38" s="7">
        <v>1</v>
      </c>
      <c r="C38" s="6" t="s">
        <v>1396</v>
      </c>
      <c r="D38" s="6"/>
      <c r="E38" s="6" t="s">
        <v>2</v>
      </c>
      <c r="F38" s="6" t="s">
        <v>1549</v>
      </c>
      <c r="G38" s="6" t="s">
        <v>214</v>
      </c>
      <c r="H38" s="11" t="str">
        <f>CONCATENATE("TO:0000430 (Germination Rate) = ", F38)</f>
        <v>TO:0000430 (Germination Rate) = Normal (Between 75% and 125%)</v>
      </c>
    </row>
    <row r="39" spans="1:8" x14ac:dyDescent="0.2">
      <c r="A39" s="6" t="s">
        <v>215</v>
      </c>
      <c r="B39" s="7">
        <v>1</v>
      </c>
      <c r="C39" s="6" t="s">
        <v>1396</v>
      </c>
      <c r="D39" s="6"/>
      <c r="E39" s="6" t="s">
        <v>2</v>
      </c>
      <c r="F39" s="6" t="s">
        <v>1549</v>
      </c>
      <c r="G39" s="6" t="s">
        <v>215</v>
      </c>
      <c r="H39" s="11" t="str">
        <f>CONCATENATE("TO:0000430 (Germination Rate) = ", F39)</f>
        <v>TO:0000430 (Germination Rate) = Normal (Between 75% and 125%)</v>
      </c>
    </row>
    <row r="40" spans="1:8" x14ac:dyDescent="0.2">
      <c r="A40" s="6" t="s">
        <v>216</v>
      </c>
      <c r="B40" s="7">
        <v>1</v>
      </c>
      <c r="C40" s="6" t="s">
        <v>1396</v>
      </c>
      <c r="D40" s="6"/>
      <c r="E40" s="6" t="s">
        <v>2</v>
      </c>
      <c r="F40" s="6" t="s">
        <v>1549</v>
      </c>
      <c r="G40" s="6" t="s">
        <v>216</v>
      </c>
      <c r="H40" s="11" t="str">
        <f>CONCATENATE("TO:0000430 (Germination Rate) = ", F40)</f>
        <v>TO:0000430 (Germination Rate) = Normal (Between 75% and 125%)</v>
      </c>
    </row>
    <row r="41" spans="1:8" x14ac:dyDescent="0.2">
      <c r="A41" s="6" t="s">
        <v>115</v>
      </c>
      <c r="B41" s="7">
        <v>0.93</v>
      </c>
      <c r="C41" s="6" t="s">
        <v>1396</v>
      </c>
      <c r="D41" s="6"/>
      <c r="E41" s="6" t="s">
        <v>2</v>
      </c>
      <c r="F41" s="6" t="s">
        <v>1549</v>
      </c>
      <c r="G41" s="6" t="s">
        <v>115</v>
      </c>
      <c r="H41" s="11" t="str">
        <f>CONCATENATE("TO:0000430 (Germination Rate) = ", F41)</f>
        <v>TO:0000430 (Germination Rate) = Normal (Between 75% and 125%)</v>
      </c>
    </row>
    <row r="42" spans="1:8" x14ac:dyDescent="0.2">
      <c r="A42" s="6" t="s">
        <v>217</v>
      </c>
      <c r="B42" s="7">
        <v>1</v>
      </c>
      <c r="C42" s="6" t="s">
        <v>1396</v>
      </c>
      <c r="D42" s="6"/>
      <c r="E42" s="6" t="s">
        <v>2</v>
      </c>
      <c r="F42" s="6" t="s">
        <v>1549</v>
      </c>
      <c r="G42" s="6" t="s">
        <v>217</v>
      </c>
      <c r="H42" s="11" t="str">
        <f>CONCATENATE("TO:0000430 (Germination Rate) = ", F42)</f>
        <v>TO:0000430 (Germination Rate) = Normal (Between 75% and 125%)</v>
      </c>
    </row>
    <row r="43" spans="1:8" x14ac:dyDescent="0.2">
      <c r="A43" s="6" t="s">
        <v>218</v>
      </c>
      <c r="B43" s="7">
        <v>1</v>
      </c>
      <c r="C43" s="6" t="s">
        <v>1396</v>
      </c>
      <c r="D43" s="6"/>
      <c r="E43" s="6" t="s">
        <v>2</v>
      </c>
      <c r="F43" s="6" t="s">
        <v>1549</v>
      </c>
      <c r="G43" s="6" t="s">
        <v>218</v>
      </c>
      <c r="H43" s="11" t="str">
        <f>CONCATENATE("TO:0000430 (Germination Rate) = ", F43)</f>
        <v>TO:0000430 (Germination Rate) = Normal (Between 75% and 125%)</v>
      </c>
    </row>
    <row r="44" spans="1:8" x14ac:dyDescent="0.2">
      <c r="A44" s="6" t="s">
        <v>219</v>
      </c>
      <c r="B44" s="7">
        <v>1</v>
      </c>
      <c r="C44" s="6" t="s">
        <v>1396</v>
      </c>
      <c r="D44" s="6"/>
      <c r="E44" s="6" t="s">
        <v>2</v>
      </c>
      <c r="F44" s="6" t="s">
        <v>1549</v>
      </c>
      <c r="G44" s="6" t="s">
        <v>219</v>
      </c>
      <c r="H44" s="11" t="str">
        <f>CONCATENATE("TO:0000430 (Germination Rate) = ", F44)</f>
        <v>TO:0000430 (Germination Rate) = Normal (Between 75% and 125%)</v>
      </c>
    </row>
    <row r="45" spans="1:8" x14ac:dyDescent="0.2">
      <c r="A45" s="6" t="s">
        <v>220</v>
      </c>
      <c r="B45" s="7">
        <v>1</v>
      </c>
      <c r="C45" s="6" t="s">
        <v>1396</v>
      </c>
      <c r="D45" s="6"/>
      <c r="E45" s="6" t="s">
        <v>2</v>
      </c>
      <c r="F45" s="6" t="s">
        <v>1549</v>
      </c>
      <c r="G45" s="6" t="s">
        <v>220</v>
      </c>
      <c r="H45" s="11" t="str">
        <f>CONCATENATE("TO:0000430 (Germination Rate) = ", F45)</f>
        <v>TO:0000430 (Germination Rate) = Normal (Between 75% and 125%)</v>
      </c>
    </row>
    <row r="46" spans="1:8" x14ac:dyDescent="0.2">
      <c r="A46" s="6" t="s">
        <v>221</v>
      </c>
      <c r="B46" s="7">
        <v>1</v>
      </c>
      <c r="C46" s="6" t="s">
        <v>1396</v>
      </c>
      <c r="D46" s="6"/>
      <c r="E46" s="6" t="s">
        <v>2</v>
      </c>
      <c r="F46" s="6" t="s">
        <v>1549</v>
      </c>
      <c r="G46" s="6" t="s">
        <v>221</v>
      </c>
      <c r="H46" s="11" t="str">
        <f>CONCATENATE("TO:0000430 (Germination Rate) = ", F46)</f>
        <v>TO:0000430 (Germination Rate) = Normal (Between 75% and 125%)</v>
      </c>
    </row>
    <row r="47" spans="1:8" x14ac:dyDescent="0.2">
      <c r="A47" s="6" t="s">
        <v>222</v>
      </c>
      <c r="B47" s="7">
        <v>1</v>
      </c>
      <c r="C47" s="6" t="s">
        <v>1396</v>
      </c>
      <c r="D47" s="6"/>
      <c r="E47" s="6" t="s">
        <v>2</v>
      </c>
      <c r="F47" s="6" t="s">
        <v>1549</v>
      </c>
      <c r="G47" s="6" t="s">
        <v>222</v>
      </c>
      <c r="H47" s="11" t="str">
        <f>CONCATENATE("TO:0000430 (Germination Rate) = ", F47)</f>
        <v>TO:0000430 (Germination Rate) = Normal (Between 75% and 125%)</v>
      </c>
    </row>
    <row r="48" spans="1:8" x14ac:dyDescent="0.2">
      <c r="A48" s="6" t="s">
        <v>116</v>
      </c>
      <c r="B48" s="7">
        <v>0.93</v>
      </c>
      <c r="C48" s="6" t="s">
        <v>1396</v>
      </c>
      <c r="D48" s="6"/>
      <c r="E48" s="6" t="s">
        <v>2</v>
      </c>
      <c r="F48" s="6" t="s">
        <v>1549</v>
      </c>
      <c r="G48" s="6" t="s">
        <v>116</v>
      </c>
      <c r="H48" s="11" t="str">
        <f>CONCATENATE("TO:0000430 (Germination Rate) = ", F48)</f>
        <v>TO:0000430 (Germination Rate) = Normal (Between 75% and 125%)</v>
      </c>
    </row>
    <row r="49" spans="1:8" x14ac:dyDescent="0.2">
      <c r="A49" s="6" t="s">
        <v>223</v>
      </c>
      <c r="B49" s="7">
        <v>1</v>
      </c>
      <c r="C49" s="6" t="s">
        <v>1396</v>
      </c>
      <c r="D49" s="6"/>
      <c r="E49" s="6" t="s">
        <v>2</v>
      </c>
      <c r="F49" s="6" t="s">
        <v>1549</v>
      </c>
      <c r="G49" s="6" t="s">
        <v>223</v>
      </c>
      <c r="H49" s="11" t="str">
        <f>CONCATENATE("TO:0000430 (Germination Rate) = ", F49)</f>
        <v>TO:0000430 (Germination Rate) = Normal (Between 75% and 125%)</v>
      </c>
    </row>
    <row r="50" spans="1:8" x14ac:dyDescent="0.2">
      <c r="A50" s="6" t="s">
        <v>53</v>
      </c>
      <c r="B50" s="7">
        <v>0.73</v>
      </c>
      <c r="C50" s="6" t="s">
        <v>1396</v>
      </c>
      <c r="D50" s="6"/>
      <c r="E50" s="6" t="s">
        <v>3</v>
      </c>
      <c r="F50" s="6" t="s">
        <v>1552</v>
      </c>
      <c r="G50" s="6" t="s">
        <v>53</v>
      </c>
      <c r="H50" s="11" t="str">
        <f>CONCATENATE("TO:0000430 (Germination Rate) = ", F50)</f>
        <v>TO:0000430 (Germination Rate) = Low (Between 25% and 75%)</v>
      </c>
    </row>
    <row r="51" spans="1:8" x14ac:dyDescent="0.2">
      <c r="A51" s="6" t="s">
        <v>224</v>
      </c>
      <c r="B51" s="8">
        <v>1</v>
      </c>
      <c r="C51" s="6" t="s">
        <v>1396</v>
      </c>
      <c r="D51" s="6"/>
      <c r="E51" s="6" t="s">
        <v>2</v>
      </c>
      <c r="F51" s="6" t="s">
        <v>1549</v>
      </c>
      <c r="G51" s="6" t="s">
        <v>224</v>
      </c>
      <c r="H51" s="11" t="str">
        <f>CONCATENATE("TO:0000430 (Germination Rate) = ", F51)</f>
        <v>TO:0000430 (Germination Rate) = Normal (Between 75% and 125%)</v>
      </c>
    </row>
    <row r="52" spans="1:8" x14ac:dyDescent="0.2">
      <c r="A52" s="6" t="s">
        <v>225</v>
      </c>
      <c r="B52" s="8">
        <v>1</v>
      </c>
      <c r="C52" s="6" t="s">
        <v>1396</v>
      </c>
      <c r="D52" s="6"/>
      <c r="E52" s="6" t="s">
        <v>2</v>
      </c>
      <c r="F52" s="6" t="s">
        <v>1549</v>
      </c>
      <c r="G52" s="6" t="s">
        <v>225</v>
      </c>
      <c r="H52" s="11" t="str">
        <f>CONCATENATE("TO:0000430 (Germination Rate) = ", F52)</f>
        <v>TO:0000430 (Germination Rate) = Normal (Between 75% and 125%)</v>
      </c>
    </row>
    <row r="53" spans="1:8" x14ac:dyDescent="0.2">
      <c r="A53" s="6" t="s">
        <v>226</v>
      </c>
      <c r="B53" s="8">
        <v>1</v>
      </c>
      <c r="C53" s="6" t="s">
        <v>1396</v>
      </c>
      <c r="D53" s="6"/>
      <c r="E53" s="6" t="s">
        <v>2</v>
      </c>
      <c r="F53" s="6" t="s">
        <v>1549</v>
      </c>
      <c r="G53" s="6" t="s">
        <v>226</v>
      </c>
      <c r="H53" s="11" t="str">
        <f>CONCATENATE("TO:0000430 (Germination Rate) = ", F53)</f>
        <v>TO:0000430 (Germination Rate) = Normal (Between 75% and 125%)</v>
      </c>
    </row>
    <row r="54" spans="1:8" x14ac:dyDescent="0.2">
      <c r="A54" s="51" t="s">
        <v>1235</v>
      </c>
      <c r="B54" s="6">
        <v>6.666666666666667</v>
      </c>
      <c r="C54" s="6" t="s">
        <v>1395</v>
      </c>
      <c r="D54" s="6"/>
      <c r="E54" s="6" t="s">
        <v>4</v>
      </c>
      <c r="F54" s="6" t="s">
        <v>1553</v>
      </c>
      <c r="G54" s="51" t="s">
        <v>1235</v>
      </c>
      <c r="H54" s="11" t="str">
        <f>CONCATENATE("TO:0000430 (Germination Rate) = ", F54)</f>
        <v>TO:0000430 (Germination Rate) = Very Low (Below 24%)</v>
      </c>
    </row>
    <row r="55" spans="1:8" x14ac:dyDescent="0.2">
      <c r="A55" s="6" t="s">
        <v>227</v>
      </c>
      <c r="B55" s="8">
        <v>1</v>
      </c>
      <c r="C55" s="6" t="s">
        <v>1396</v>
      </c>
      <c r="D55" s="6"/>
      <c r="E55" s="6" t="s">
        <v>2</v>
      </c>
      <c r="F55" s="6" t="s">
        <v>1549</v>
      </c>
      <c r="G55" s="6" t="s">
        <v>227</v>
      </c>
      <c r="H55" s="11" t="str">
        <f>CONCATENATE("TO:0000430 (Germination Rate) = ", F55)</f>
        <v>TO:0000430 (Germination Rate) = Normal (Between 75% and 125%)</v>
      </c>
    </row>
    <row r="56" spans="1:8" x14ac:dyDescent="0.2">
      <c r="A56" s="6" t="s">
        <v>228</v>
      </c>
      <c r="B56" s="8">
        <v>1</v>
      </c>
      <c r="C56" s="6" t="s">
        <v>1396</v>
      </c>
      <c r="D56" s="6"/>
      <c r="E56" s="6" t="s">
        <v>2</v>
      </c>
      <c r="F56" s="6" t="s">
        <v>1549</v>
      </c>
      <c r="G56" s="6" t="s">
        <v>228</v>
      </c>
      <c r="H56" s="11" t="str">
        <f>CONCATENATE("TO:0000430 (Germination Rate) = ", F56)</f>
        <v>TO:0000430 (Germination Rate) = Normal (Between 75% and 125%)</v>
      </c>
    </row>
    <row r="57" spans="1:8" x14ac:dyDescent="0.2">
      <c r="A57" s="6" t="s">
        <v>1307</v>
      </c>
      <c r="B57" s="6">
        <v>41.666666666666664</v>
      </c>
      <c r="C57" s="6" t="s">
        <v>1320</v>
      </c>
      <c r="D57" s="6"/>
      <c r="E57" s="6" t="s">
        <v>3</v>
      </c>
      <c r="F57" s="6" t="s">
        <v>1552</v>
      </c>
      <c r="G57" s="6" t="s">
        <v>1307</v>
      </c>
      <c r="H57" s="11" t="str">
        <f>CONCATENATE("TO:0000430 (Germination Rate) = ", F57)</f>
        <v>TO:0000430 (Germination Rate) = Low (Between 25% and 75%)</v>
      </c>
    </row>
    <row r="58" spans="1:8" x14ac:dyDescent="0.2">
      <c r="A58" s="6" t="s">
        <v>229</v>
      </c>
      <c r="B58" s="8">
        <v>1</v>
      </c>
      <c r="C58" s="6" t="s">
        <v>1396</v>
      </c>
      <c r="D58" s="6"/>
      <c r="E58" s="6" t="s">
        <v>2</v>
      </c>
      <c r="F58" s="6" t="s">
        <v>1549</v>
      </c>
      <c r="G58" s="6" t="s">
        <v>229</v>
      </c>
      <c r="H58" s="11" t="str">
        <f>CONCATENATE("TO:0000430 (Germination Rate) = ", F58)</f>
        <v>TO:0000430 (Germination Rate) = Normal (Between 75% and 125%)</v>
      </c>
    </row>
    <row r="59" spans="1:8" x14ac:dyDescent="0.2">
      <c r="A59" s="6" t="s">
        <v>230</v>
      </c>
      <c r="B59" s="8">
        <v>1</v>
      </c>
      <c r="C59" s="6" t="s">
        <v>1396</v>
      </c>
      <c r="D59" s="6"/>
      <c r="E59" s="6" t="s">
        <v>2</v>
      </c>
      <c r="F59" s="6" t="s">
        <v>1549</v>
      </c>
      <c r="G59" s="6" t="s">
        <v>230</v>
      </c>
      <c r="H59" s="11" t="str">
        <f>CONCATENATE("TO:0000430 (Germination Rate) = ", F59)</f>
        <v>TO:0000430 (Germination Rate) = Normal (Between 75% and 125%)</v>
      </c>
    </row>
    <row r="60" spans="1:8" x14ac:dyDescent="0.2">
      <c r="A60" s="6" t="s">
        <v>231</v>
      </c>
      <c r="B60" s="8">
        <v>1</v>
      </c>
      <c r="C60" s="6" t="s">
        <v>1396</v>
      </c>
      <c r="D60" s="6"/>
      <c r="E60" s="6" t="s">
        <v>2</v>
      </c>
      <c r="F60" s="6" t="s">
        <v>1549</v>
      </c>
      <c r="G60" s="6" t="s">
        <v>231</v>
      </c>
      <c r="H60" s="11" t="str">
        <f>CONCATENATE("TO:0000430 (Germination Rate) = ", F60)</f>
        <v>TO:0000430 (Germination Rate) = Normal (Between 75% and 125%)</v>
      </c>
    </row>
    <row r="61" spans="1:8" x14ac:dyDescent="0.2">
      <c r="A61" s="6" t="s">
        <v>232</v>
      </c>
      <c r="B61" s="8">
        <v>1</v>
      </c>
      <c r="C61" s="6" t="s">
        <v>1396</v>
      </c>
      <c r="D61" s="6"/>
      <c r="E61" s="6" t="s">
        <v>2</v>
      </c>
      <c r="F61" s="6" t="s">
        <v>1549</v>
      </c>
      <c r="G61" s="6" t="s">
        <v>232</v>
      </c>
      <c r="H61" s="11" t="str">
        <f>CONCATENATE("TO:0000430 (Germination Rate) = ", F61)</f>
        <v>TO:0000430 (Germination Rate) = Normal (Between 75% and 125%)</v>
      </c>
    </row>
    <row r="62" spans="1:8" x14ac:dyDescent="0.2">
      <c r="A62" s="6" t="s">
        <v>233</v>
      </c>
      <c r="B62" s="8">
        <v>1</v>
      </c>
      <c r="C62" s="6" t="s">
        <v>1396</v>
      </c>
      <c r="D62" s="6"/>
      <c r="E62" s="6" t="s">
        <v>2</v>
      </c>
      <c r="F62" s="6" t="s">
        <v>1549</v>
      </c>
      <c r="G62" s="6" t="s">
        <v>233</v>
      </c>
      <c r="H62" s="11" t="str">
        <f>CONCATENATE("TO:0000430 (Germination Rate) = ", F62)</f>
        <v>TO:0000430 (Germination Rate) = Normal (Between 75% and 125%)</v>
      </c>
    </row>
    <row r="63" spans="1:8" x14ac:dyDescent="0.2">
      <c r="A63" s="6" t="s">
        <v>234</v>
      </c>
      <c r="B63" s="8">
        <v>1</v>
      </c>
      <c r="C63" s="6" t="s">
        <v>1396</v>
      </c>
      <c r="D63" s="6"/>
      <c r="E63" s="6" t="s">
        <v>2</v>
      </c>
      <c r="F63" s="6" t="s">
        <v>1549</v>
      </c>
      <c r="G63" s="6" t="s">
        <v>234</v>
      </c>
      <c r="H63" s="11" t="str">
        <f>CONCATENATE("TO:0000430 (Germination Rate) = ", F63)</f>
        <v>TO:0000430 (Germination Rate) = Normal (Between 75% and 125%)</v>
      </c>
    </row>
    <row r="64" spans="1:8" x14ac:dyDescent="0.2">
      <c r="A64" s="6" t="s">
        <v>117</v>
      </c>
      <c r="B64" s="7">
        <v>0.93</v>
      </c>
      <c r="C64" s="6" t="s">
        <v>1396</v>
      </c>
      <c r="D64" s="6"/>
      <c r="E64" s="6" t="s">
        <v>2</v>
      </c>
      <c r="F64" s="6" t="s">
        <v>1549</v>
      </c>
      <c r="G64" s="6" t="s">
        <v>117</v>
      </c>
      <c r="H64" s="11" t="str">
        <f>CONCATENATE("TO:0000430 (Germination Rate) = ", F64)</f>
        <v>TO:0000430 (Germination Rate) = Normal (Between 75% and 125%)</v>
      </c>
    </row>
    <row r="65" spans="1:8" x14ac:dyDescent="0.2">
      <c r="A65" s="6" t="s">
        <v>235</v>
      </c>
      <c r="B65" s="8">
        <v>1</v>
      </c>
      <c r="C65" s="6" t="s">
        <v>1396</v>
      </c>
      <c r="D65" s="6"/>
      <c r="E65" s="6" t="s">
        <v>2</v>
      </c>
      <c r="F65" s="6" t="s">
        <v>1549</v>
      </c>
      <c r="G65" s="6" t="s">
        <v>235</v>
      </c>
      <c r="H65" s="11" t="str">
        <f>CONCATENATE("TO:0000430 (Germination Rate) = ", F65)</f>
        <v>TO:0000430 (Germination Rate) = Normal (Between 75% and 125%)</v>
      </c>
    </row>
    <row r="66" spans="1:8" x14ac:dyDescent="0.2">
      <c r="A66" s="6" t="s">
        <v>236</v>
      </c>
      <c r="B66" s="8">
        <v>1</v>
      </c>
      <c r="C66" s="6" t="s">
        <v>1396</v>
      </c>
      <c r="D66" s="6"/>
      <c r="E66" s="6" t="s">
        <v>2</v>
      </c>
      <c r="F66" s="6" t="s">
        <v>1549</v>
      </c>
      <c r="G66" s="6" t="s">
        <v>236</v>
      </c>
      <c r="H66" s="11" t="str">
        <f>CONCATENATE("TO:0000430 (Germination Rate) = ", F66)</f>
        <v>TO:0000430 (Germination Rate) = Normal (Between 75% and 125%)</v>
      </c>
    </row>
    <row r="67" spans="1:8" x14ac:dyDescent="0.2">
      <c r="A67" s="6" t="s">
        <v>237</v>
      </c>
      <c r="B67" s="8">
        <v>1</v>
      </c>
      <c r="C67" s="6" t="s">
        <v>1396</v>
      </c>
      <c r="D67" s="6"/>
      <c r="E67" s="6" t="s">
        <v>2</v>
      </c>
      <c r="F67" s="6" t="s">
        <v>1549</v>
      </c>
      <c r="G67" s="6" t="s">
        <v>237</v>
      </c>
      <c r="H67" s="11" t="str">
        <f>CONCATENATE("TO:0000430 (Germination Rate) = ", F67)</f>
        <v>TO:0000430 (Germination Rate) = Normal (Between 75% and 125%)</v>
      </c>
    </row>
    <row r="68" spans="1:8" x14ac:dyDescent="0.2">
      <c r="A68" s="6" t="s">
        <v>118</v>
      </c>
      <c r="B68" s="7">
        <v>0.93</v>
      </c>
      <c r="C68" s="6" t="s">
        <v>1396</v>
      </c>
      <c r="D68" s="6"/>
      <c r="E68" s="6" t="s">
        <v>2</v>
      </c>
      <c r="F68" s="6" t="s">
        <v>1549</v>
      </c>
      <c r="G68" s="6" t="s">
        <v>118</v>
      </c>
      <c r="H68" s="11" t="str">
        <f>CONCATENATE("TO:0000430 (Germination Rate) = ", F68)</f>
        <v>TO:0000430 (Germination Rate) = Normal (Between 75% and 125%)</v>
      </c>
    </row>
    <row r="69" spans="1:8" x14ac:dyDescent="0.2">
      <c r="A69" s="6" t="s">
        <v>238</v>
      </c>
      <c r="B69" s="8">
        <v>1</v>
      </c>
      <c r="C69" s="6" t="s">
        <v>1396</v>
      </c>
      <c r="D69" s="6"/>
      <c r="E69" s="6" t="s">
        <v>2</v>
      </c>
      <c r="F69" s="6" t="s">
        <v>1549</v>
      </c>
      <c r="G69" s="6" t="s">
        <v>238</v>
      </c>
      <c r="H69" s="11" t="str">
        <f>CONCATENATE("TO:0000430 (Germination Rate) = ", F69)</f>
        <v>TO:0000430 (Germination Rate) = Normal (Between 75% and 125%)</v>
      </c>
    </row>
    <row r="70" spans="1:8" x14ac:dyDescent="0.2">
      <c r="A70" s="6" t="s">
        <v>119</v>
      </c>
      <c r="B70" s="7">
        <v>0.93</v>
      </c>
      <c r="C70" s="6" t="s">
        <v>1396</v>
      </c>
      <c r="D70" s="6"/>
      <c r="E70" s="6" t="s">
        <v>2</v>
      </c>
      <c r="F70" s="6" t="s">
        <v>1549</v>
      </c>
      <c r="G70" s="6" t="s">
        <v>119</v>
      </c>
      <c r="H70" s="11" t="str">
        <f>CONCATENATE("TO:0000430 (Germination Rate) = ", F70)</f>
        <v>TO:0000430 (Germination Rate) = Normal (Between 75% and 125%)</v>
      </c>
    </row>
    <row r="71" spans="1:8" x14ac:dyDescent="0.2">
      <c r="A71" s="6" t="s">
        <v>96</v>
      </c>
      <c r="B71" s="7">
        <v>0.87</v>
      </c>
      <c r="C71" s="6" t="s">
        <v>1396</v>
      </c>
      <c r="D71" s="6"/>
      <c r="E71" s="6" t="s">
        <v>2</v>
      </c>
      <c r="F71" s="6" t="s">
        <v>1549</v>
      </c>
      <c r="G71" s="6" t="s">
        <v>96</v>
      </c>
      <c r="H71" s="11" t="str">
        <f>CONCATENATE("TO:0000430 (Germination Rate) = ", F71)</f>
        <v>TO:0000430 (Germination Rate) = Normal (Between 75% and 125%)</v>
      </c>
    </row>
    <row r="72" spans="1:8" x14ac:dyDescent="0.2">
      <c r="A72" s="6" t="s">
        <v>120</v>
      </c>
      <c r="B72" s="7">
        <v>0.93</v>
      </c>
      <c r="C72" s="6" t="s">
        <v>1396</v>
      </c>
      <c r="D72" s="6"/>
      <c r="E72" s="6" t="s">
        <v>2</v>
      </c>
      <c r="F72" s="6" t="s">
        <v>1549</v>
      </c>
      <c r="G72" s="6" t="s">
        <v>120</v>
      </c>
      <c r="H72" s="11" t="str">
        <f>CONCATENATE("TO:0000430 (Germination Rate) = ", F72)</f>
        <v>TO:0000430 (Germination Rate) = Normal (Between 75% and 125%)</v>
      </c>
    </row>
    <row r="73" spans="1:8" x14ac:dyDescent="0.2">
      <c r="A73" s="6" t="s">
        <v>239</v>
      </c>
      <c r="B73" s="7">
        <v>1</v>
      </c>
      <c r="C73" s="6" t="s">
        <v>1397</v>
      </c>
      <c r="D73" s="6"/>
      <c r="E73" s="6" t="s">
        <v>2</v>
      </c>
      <c r="F73" s="6" t="s">
        <v>1549</v>
      </c>
      <c r="G73" s="6" t="s">
        <v>239</v>
      </c>
      <c r="H73" s="11" t="str">
        <f>CONCATENATE("TO:0000430 (Germination Rate) = ", F73)</f>
        <v>TO:0000430 (Germination Rate) = Normal (Between 75% and 125%)</v>
      </c>
    </row>
    <row r="74" spans="1:8" x14ac:dyDescent="0.2">
      <c r="A74" s="6" t="s">
        <v>121</v>
      </c>
      <c r="B74" s="7">
        <v>0.93</v>
      </c>
      <c r="C74" s="6" t="s">
        <v>1397</v>
      </c>
      <c r="D74" s="6"/>
      <c r="E74" s="6" t="s">
        <v>2</v>
      </c>
      <c r="F74" s="6" t="s">
        <v>1549</v>
      </c>
      <c r="G74" s="6" t="s">
        <v>121</v>
      </c>
      <c r="H74" s="11" t="str">
        <f>CONCATENATE("TO:0000430 (Germination Rate) = ", F74)</f>
        <v>TO:0000430 (Germination Rate) = Normal (Between 75% and 125%)</v>
      </c>
    </row>
    <row r="75" spans="1:8" x14ac:dyDescent="0.2">
      <c r="A75" s="6" t="s">
        <v>240</v>
      </c>
      <c r="B75" s="7">
        <v>1</v>
      </c>
      <c r="C75" s="6" t="s">
        <v>1397</v>
      </c>
      <c r="D75" s="6"/>
      <c r="E75" s="6" t="s">
        <v>2</v>
      </c>
      <c r="F75" s="6" t="s">
        <v>1549</v>
      </c>
      <c r="G75" s="6" t="s">
        <v>240</v>
      </c>
      <c r="H75" s="11" t="str">
        <f>CONCATENATE("TO:0000430 (Germination Rate) = ", F75)</f>
        <v>TO:0000430 (Germination Rate) = Normal (Between 75% and 125%)</v>
      </c>
    </row>
    <row r="76" spans="1:8" x14ac:dyDescent="0.2">
      <c r="A76" s="6" t="s">
        <v>241</v>
      </c>
      <c r="B76" s="7">
        <v>1</v>
      </c>
      <c r="C76" s="6" t="s">
        <v>1397</v>
      </c>
      <c r="D76" s="6"/>
      <c r="E76" s="6" t="s">
        <v>2</v>
      </c>
      <c r="F76" s="6" t="s">
        <v>1549</v>
      </c>
      <c r="G76" s="6" t="s">
        <v>241</v>
      </c>
      <c r="H76" s="11" t="str">
        <f>CONCATENATE("TO:0000430 (Germination Rate) = ", F76)</f>
        <v>TO:0000430 (Germination Rate) = Normal (Between 75% and 125%)</v>
      </c>
    </row>
    <row r="77" spans="1:8" x14ac:dyDescent="0.2">
      <c r="A77" s="6" t="s">
        <v>242</v>
      </c>
      <c r="B77" s="7">
        <v>1</v>
      </c>
      <c r="C77" s="6" t="s">
        <v>1397</v>
      </c>
      <c r="D77" s="6"/>
      <c r="E77" s="6" t="s">
        <v>2</v>
      </c>
      <c r="F77" s="6" t="s">
        <v>1549</v>
      </c>
      <c r="G77" s="6" t="s">
        <v>242</v>
      </c>
      <c r="H77" s="11" t="str">
        <f>CONCATENATE("TO:0000430 (Germination Rate) = ", F77)</f>
        <v>TO:0000430 (Germination Rate) = Normal (Between 75% and 125%)</v>
      </c>
    </row>
    <row r="78" spans="1:8" x14ac:dyDescent="0.2">
      <c r="A78" s="6" t="s">
        <v>122</v>
      </c>
      <c r="B78" s="7">
        <v>0.93</v>
      </c>
      <c r="C78" s="6" t="s">
        <v>1397</v>
      </c>
      <c r="D78" s="6"/>
      <c r="E78" s="6" t="s">
        <v>2</v>
      </c>
      <c r="F78" s="6" t="s">
        <v>1549</v>
      </c>
      <c r="G78" s="6" t="s">
        <v>122</v>
      </c>
      <c r="H78" s="11" t="str">
        <f>CONCATENATE("TO:0000430 (Germination Rate) = ", F78)</f>
        <v>TO:0000430 (Germination Rate) = Normal (Between 75% and 125%)</v>
      </c>
    </row>
    <row r="79" spans="1:8" x14ac:dyDescent="0.2">
      <c r="A79" s="6" t="s">
        <v>243</v>
      </c>
      <c r="B79" s="7">
        <v>1</v>
      </c>
      <c r="C79" s="6" t="s">
        <v>1397</v>
      </c>
      <c r="D79" s="6"/>
      <c r="E79" s="6" t="s">
        <v>2</v>
      </c>
      <c r="F79" s="6" t="s">
        <v>1549</v>
      </c>
      <c r="G79" s="6" t="s">
        <v>243</v>
      </c>
      <c r="H79" s="11" t="str">
        <f>CONCATENATE("TO:0000430 (Germination Rate) = ", F79)</f>
        <v>TO:0000430 (Germination Rate) = Normal (Between 75% and 125%)</v>
      </c>
    </row>
    <row r="80" spans="1:8" x14ac:dyDescent="0.2">
      <c r="A80" s="6" t="s">
        <v>97</v>
      </c>
      <c r="B80" s="7">
        <v>0.87</v>
      </c>
      <c r="C80" s="6" t="s">
        <v>1397</v>
      </c>
      <c r="D80" s="6"/>
      <c r="E80" s="6" t="s">
        <v>2</v>
      </c>
      <c r="F80" s="6" t="s">
        <v>1549</v>
      </c>
      <c r="G80" s="6" t="s">
        <v>97</v>
      </c>
      <c r="H80" s="11" t="str">
        <f>CONCATENATE("TO:0000430 (Germination Rate) = ", F80)</f>
        <v>TO:0000430 (Germination Rate) = Normal (Between 75% and 125%)</v>
      </c>
    </row>
    <row r="81" spans="1:8" x14ac:dyDescent="0.2">
      <c r="A81" s="6" t="s">
        <v>244</v>
      </c>
      <c r="B81" s="7">
        <v>1</v>
      </c>
      <c r="C81" s="6" t="s">
        <v>1397</v>
      </c>
      <c r="D81" s="6"/>
      <c r="E81" s="6" t="s">
        <v>2</v>
      </c>
      <c r="F81" s="6" t="s">
        <v>1549</v>
      </c>
      <c r="G81" s="6" t="s">
        <v>244</v>
      </c>
      <c r="H81" s="11" t="str">
        <f>CONCATENATE("TO:0000430 (Germination Rate) = ", F81)</f>
        <v>TO:0000430 (Germination Rate) = Normal (Between 75% and 125%)</v>
      </c>
    </row>
    <row r="82" spans="1:8" x14ac:dyDescent="0.2">
      <c r="A82" s="6" t="s">
        <v>98</v>
      </c>
      <c r="B82" s="7">
        <v>0.87</v>
      </c>
      <c r="C82" s="6" t="s">
        <v>1397</v>
      </c>
      <c r="D82" s="6"/>
      <c r="E82" s="6" t="s">
        <v>2</v>
      </c>
      <c r="F82" s="6" t="s">
        <v>1549</v>
      </c>
      <c r="G82" s="6" t="s">
        <v>98</v>
      </c>
      <c r="H82" s="11" t="str">
        <f>CONCATENATE("TO:0000430 (Germination Rate) = ", F82)</f>
        <v>TO:0000430 (Germination Rate) = Normal (Between 75% and 125%)</v>
      </c>
    </row>
    <row r="83" spans="1:8" x14ac:dyDescent="0.2">
      <c r="A83" s="6" t="s">
        <v>245</v>
      </c>
      <c r="B83" s="7">
        <v>1</v>
      </c>
      <c r="C83" s="6" t="s">
        <v>1397</v>
      </c>
      <c r="D83" s="6"/>
      <c r="E83" s="6" t="s">
        <v>2</v>
      </c>
      <c r="F83" s="6" t="s">
        <v>1549</v>
      </c>
      <c r="G83" s="6" t="s">
        <v>245</v>
      </c>
      <c r="H83" s="11" t="str">
        <f>CONCATENATE("TO:0000430 (Germination Rate) = ", F83)</f>
        <v>TO:0000430 (Germination Rate) = Normal (Between 75% and 125%)</v>
      </c>
    </row>
    <row r="84" spans="1:8" x14ac:dyDescent="0.2">
      <c r="A84" s="6" t="s">
        <v>123</v>
      </c>
      <c r="B84" s="7">
        <v>0.93</v>
      </c>
      <c r="C84" s="6" t="s">
        <v>1397</v>
      </c>
      <c r="D84" s="6"/>
      <c r="E84" s="6" t="s">
        <v>2</v>
      </c>
      <c r="F84" s="6" t="s">
        <v>1549</v>
      </c>
      <c r="G84" s="6" t="s">
        <v>123</v>
      </c>
      <c r="H84" s="11" t="str">
        <f>CONCATENATE("TO:0000430 (Germination Rate) = ", F84)</f>
        <v>TO:0000430 (Germination Rate) = Normal (Between 75% and 125%)</v>
      </c>
    </row>
    <row r="85" spans="1:8" x14ac:dyDescent="0.2">
      <c r="A85" s="6" t="s">
        <v>246</v>
      </c>
      <c r="B85" s="7">
        <v>1</v>
      </c>
      <c r="C85" s="6" t="s">
        <v>1397</v>
      </c>
      <c r="D85" s="6"/>
      <c r="E85" s="6" t="s">
        <v>2</v>
      </c>
      <c r="F85" s="6" t="s">
        <v>1549</v>
      </c>
      <c r="G85" s="6" t="s">
        <v>246</v>
      </c>
      <c r="H85" s="11" t="str">
        <f>CONCATENATE("TO:0000430 (Germination Rate) = ", F85)</f>
        <v>TO:0000430 (Germination Rate) = Normal (Between 75% and 125%)</v>
      </c>
    </row>
    <row r="86" spans="1:8" x14ac:dyDescent="0.2">
      <c r="A86" s="6" t="s">
        <v>124</v>
      </c>
      <c r="B86" s="7">
        <v>0.93</v>
      </c>
      <c r="C86" s="6" t="s">
        <v>1397</v>
      </c>
      <c r="D86" s="6"/>
      <c r="E86" s="6" t="s">
        <v>2</v>
      </c>
      <c r="F86" s="6" t="s">
        <v>1549</v>
      </c>
      <c r="G86" s="6" t="s">
        <v>124</v>
      </c>
      <c r="H86" s="11" t="str">
        <f>CONCATENATE("TO:0000430 (Germination Rate) = ", F86)</f>
        <v>TO:0000430 (Germination Rate) = Normal (Between 75% and 125%)</v>
      </c>
    </row>
    <row r="87" spans="1:8" x14ac:dyDescent="0.2">
      <c r="A87" s="6" t="s">
        <v>1308</v>
      </c>
      <c r="B87" s="6">
        <v>41.666666666666664</v>
      </c>
      <c r="C87" s="6" t="s">
        <v>1320</v>
      </c>
      <c r="D87" s="6"/>
      <c r="E87" s="6" t="s">
        <v>3</v>
      </c>
      <c r="F87" s="6" t="s">
        <v>1552</v>
      </c>
      <c r="G87" s="6" t="s">
        <v>1308</v>
      </c>
      <c r="H87" s="11" t="str">
        <f>CONCATENATE("TO:0000430 (Germination Rate) = ", F87)</f>
        <v>TO:0000430 (Germination Rate) = Low (Between 25% and 75%)</v>
      </c>
    </row>
    <row r="88" spans="1:8" x14ac:dyDescent="0.2">
      <c r="A88" s="6" t="s">
        <v>247</v>
      </c>
      <c r="B88" s="7">
        <v>1</v>
      </c>
      <c r="C88" s="6" t="s">
        <v>1397</v>
      </c>
      <c r="D88" s="6"/>
      <c r="E88" s="6" t="s">
        <v>2</v>
      </c>
      <c r="F88" s="6" t="s">
        <v>1549</v>
      </c>
      <c r="G88" s="6" t="s">
        <v>247</v>
      </c>
      <c r="H88" s="11" t="str">
        <f>CONCATENATE("TO:0000430 (Germination Rate) = ", F88)</f>
        <v>TO:0000430 (Germination Rate) = Normal (Between 75% and 125%)</v>
      </c>
    </row>
    <row r="89" spans="1:8" x14ac:dyDescent="0.2">
      <c r="A89" s="6" t="s">
        <v>248</v>
      </c>
      <c r="B89" s="7">
        <v>1</v>
      </c>
      <c r="C89" s="6" t="s">
        <v>1397</v>
      </c>
      <c r="D89" s="6"/>
      <c r="E89" s="6" t="s">
        <v>2</v>
      </c>
      <c r="F89" s="6" t="s">
        <v>1549</v>
      </c>
      <c r="G89" s="6" t="s">
        <v>248</v>
      </c>
      <c r="H89" s="11" t="str">
        <f>CONCATENATE("TO:0000430 (Germination Rate) = ", F89)</f>
        <v>TO:0000430 (Germination Rate) = Normal (Between 75% and 125%)</v>
      </c>
    </row>
    <row r="90" spans="1:8" x14ac:dyDescent="0.2">
      <c r="A90" s="6" t="s">
        <v>125</v>
      </c>
      <c r="B90" s="7">
        <v>0.93</v>
      </c>
      <c r="C90" s="6" t="s">
        <v>1397</v>
      </c>
      <c r="D90" s="6"/>
      <c r="E90" s="6" t="s">
        <v>2</v>
      </c>
      <c r="F90" s="6" t="s">
        <v>1549</v>
      </c>
      <c r="G90" s="6" t="s">
        <v>125</v>
      </c>
      <c r="H90" s="11" t="str">
        <f>CONCATENATE("TO:0000430 (Germination Rate) = ", F90)</f>
        <v>TO:0000430 (Germination Rate) = Normal (Between 75% and 125%)</v>
      </c>
    </row>
    <row r="91" spans="1:8" x14ac:dyDescent="0.2">
      <c r="A91" s="6" t="s">
        <v>249</v>
      </c>
      <c r="B91" s="7">
        <v>1</v>
      </c>
      <c r="C91" s="6" t="s">
        <v>1397</v>
      </c>
      <c r="D91" s="6"/>
      <c r="E91" s="6" t="s">
        <v>2</v>
      </c>
      <c r="F91" s="6" t="s">
        <v>1549</v>
      </c>
      <c r="G91" s="6" t="s">
        <v>249</v>
      </c>
      <c r="H91" s="11" t="str">
        <f>CONCATENATE("TO:0000430 (Germination Rate) = ", F91)</f>
        <v>TO:0000430 (Germination Rate) = Normal (Between 75% and 125%)</v>
      </c>
    </row>
    <row r="92" spans="1:8" x14ac:dyDescent="0.2">
      <c r="A92" s="6" t="s">
        <v>1082</v>
      </c>
      <c r="B92" s="7">
        <v>0.85</v>
      </c>
      <c r="C92" s="6" t="s">
        <v>1440</v>
      </c>
      <c r="D92" s="6"/>
      <c r="E92" s="6" t="s">
        <v>2</v>
      </c>
      <c r="F92" s="6" t="s">
        <v>1549</v>
      </c>
      <c r="G92" s="6" t="s">
        <v>1082</v>
      </c>
      <c r="H92" s="11" t="str">
        <f>CONCATENATE("TO:0000430 (Germination Rate) = ", F92)</f>
        <v>TO:0000430 (Germination Rate) = Normal (Between 75% and 125%)</v>
      </c>
    </row>
    <row r="93" spans="1:8" x14ac:dyDescent="0.2">
      <c r="A93" s="6" t="s">
        <v>250</v>
      </c>
      <c r="B93" s="7">
        <v>1</v>
      </c>
      <c r="C93" s="6" t="s">
        <v>1397</v>
      </c>
      <c r="D93" s="6"/>
      <c r="E93" s="6" t="s">
        <v>2</v>
      </c>
      <c r="F93" s="6" t="s">
        <v>1549</v>
      </c>
      <c r="G93" s="6" t="s">
        <v>250</v>
      </c>
      <c r="H93" s="11" t="str">
        <f>CONCATENATE("TO:0000430 (Germination Rate) = ", F93)</f>
        <v>TO:0000430 (Germination Rate) = Normal (Between 75% and 125%)</v>
      </c>
    </row>
    <row r="94" spans="1:8" x14ac:dyDescent="0.2">
      <c r="A94" s="6" t="s">
        <v>251</v>
      </c>
      <c r="B94" s="7">
        <v>1</v>
      </c>
      <c r="C94" s="6" t="s">
        <v>1397</v>
      </c>
      <c r="D94" s="6"/>
      <c r="E94" s="6" t="s">
        <v>2</v>
      </c>
      <c r="F94" s="6" t="s">
        <v>1549</v>
      </c>
      <c r="G94" s="6" t="s">
        <v>251</v>
      </c>
      <c r="H94" s="11" t="str">
        <f>CONCATENATE("TO:0000430 (Germination Rate) = ", F94)</f>
        <v>TO:0000430 (Germination Rate) = Normal (Between 75% and 125%)</v>
      </c>
    </row>
    <row r="95" spans="1:8" x14ac:dyDescent="0.2">
      <c r="A95" s="6" t="s">
        <v>252</v>
      </c>
      <c r="B95" s="7">
        <v>1</v>
      </c>
      <c r="C95" s="6" t="s">
        <v>1397</v>
      </c>
      <c r="D95" s="6"/>
      <c r="E95" s="6" t="s">
        <v>2</v>
      </c>
      <c r="F95" s="6" t="s">
        <v>1549</v>
      </c>
      <c r="G95" s="6" t="s">
        <v>252</v>
      </c>
      <c r="H95" s="11" t="str">
        <f>CONCATENATE("TO:0000430 (Germination Rate) = ", F95)</f>
        <v>TO:0000430 (Germination Rate) = Normal (Between 75% and 125%)</v>
      </c>
    </row>
    <row r="96" spans="1:8" x14ac:dyDescent="0.2">
      <c r="A96" s="6" t="s">
        <v>253</v>
      </c>
      <c r="B96" s="7">
        <v>1</v>
      </c>
      <c r="C96" s="6" t="s">
        <v>1397</v>
      </c>
      <c r="D96" s="6"/>
      <c r="E96" s="6" t="s">
        <v>2</v>
      </c>
      <c r="F96" s="6" t="s">
        <v>1549</v>
      </c>
      <c r="G96" s="6" t="s">
        <v>253</v>
      </c>
      <c r="H96" s="11" t="str">
        <f>CONCATENATE("TO:0000430 (Germination Rate) = ", F96)</f>
        <v>TO:0000430 (Germination Rate) = Normal (Between 75% and 125%)</v>
      </c>
    </row>
    <row r="97" spans="1:8" x14ac:dyDescent="0.2">
      <c r="A97" s="6" t="s">
        <v>254</v>
      </c>
      <c r="B97" s="7">
        <v>1</v>
      </c>
      <c r="C97" s="6" t="s">
        <v>1397</v>
      </c>
      <c r="D97" s="6"/>
      <c r="E97" s="6" t="s">
        <v>2</v>
      </c>
      <c r="F97" s="6" t="s">
        <v>1549</v>
      </c>
      <c r="G97" s="6" t="s">
        <v>254</v>
      </c>
      <c r="H97" s="11" t="str">
        <f>CONCATENATE("TO:0000430 (Germination Rate) = ", F97)</f>
        <v>TO:0000430 (Germination Rate) = Normal (Between 75% and 125%)</v>
      </c>
    </row>
    <row r="98" spans="1:8" x14ac:dyDescent="0.2">
      <c r="A98" s="6" t="s">
        <v>29</v>
      </c>
      <c r="B98" s="7">
        <v>0.47</v>
      </c>
      <c r="C98" s="6" t="s">
        <v>1397</v>
      </c>
      <c r="D98" s="6"/>
      <c r="E98" s="6" t="s">
        <v>3</v>
      </c>
      <c r="F98" s="6" t="s">
        <v>1552</v>
      </c>
      <c r="G98" s="6" t="s">
        <v>29</v>
      </c>
      <c r="H98" s="11" t="str">
        <f>CONCATENATE("TO:0000430 (Germination Rate) = ", F98)</f>
        <v>TO:0000430 (Germination Rate) = Low (Between 25% and 75%)</v>
      </c>
    </row>
    <row r="99" spans="1:8" x14ac:dyDescent="0.2">
      <c r="A99" s="2" t="s">
        <v>1236</v>
      </c>
      <c r="B99" s="6">
        <v>8.3333333333333339</v>
      </c>
      <c r="C99" s="6" t="s">
        <v>1256</v>
      </c>
      <c r="D99" s="2" t="s">
        <v>449</v>
      </c>
      <c r="E99" s="6" t="s">
        <v>4</v>
      </c>
      <c r="F99" s="6" t="s">
        <v>1553</v>
      </c>
      <c r="G99" s="2" t="s">
        <v>1236</v>
      </c>
      <c r="H99" s="11" t="str">
        <f>CONCATENATE("TO:0000430 (Germination Rate) = ", F99)</f>
        <v>TO:0000430 (Germination Rate) = Very Low (Below 24%)</v>
      </c>
    </row>
    <row r="100" spans="1:8" x14ac:dyDescent="0.2">
      <c r="A100" s="6" t="s">
        <v>255</v>
      </c>
      <c r="B100" s="7">
        <v>1</v>
      </c>
      <c r="C100" s="6" t="s">
        <v>1397</v>
      </c>
      <c r="D100" s="6"/>
      <c r="E100" s="6" t="s">
        <v>2</v>
      </c>
      <c r="F100" s="6" t="s">
        <v>1549</v>
      </c>
      <c r="G100" s="6" t="s">
        <v>255</v>
      </c>
      <c r="H100" s="11" t="str">
        <f>CONCATENATE("TO:0000430 (Germination Rate) = ", F100)</f>
        <v>TO:0000430 (Germination Rate) = Normal (Between 75% and 125%)</v>
      </c>
    </row>
    <row r="101" spans="1:8" x14ac:dyDescent="0.2">
      <c r="A101" s="6" t="s">
        <v>126</v>
      </c>
      <c r="B101" s="7">
        <v>0.93</v>
      </c>
      <c r="C101" s="6" t="s">
        <v>1397</v>
      </c>
      <c r="D101" s="6"/>
      <c r="E101" s="6" t="s">
        <v>2</v>
      </c>
      <c r="F101" s="6" t="s">
        <v>1549</v>
      </c>
      <c r="G101" s="6" t="s">
        <v>126</v>
      </c>
      <c r="H101" s="11" t="str">
        <f>CONCATENATE("TO:0000430 (Germination Rate) = ", F101)</f>
        <v>TO:0000430 (Germination Rate) = Normal (Between 75% and 125%)</v>
      </c>
    </row>
    <row r="102" spans="1:8" x14ac:dyDescent="0.2">
      <c r="A102" s="6" t="s">
        <v>127</v>
      </c>
      <c r="B102" s="7">
        <v>0.93</v>
      </c>
      <c r="C102" s="6" t="s">
        <v>1397</v>
      </c>
      <c r="D102" s="6"/>
      <c r="E102" s="6" t="s">
        <v>2</v>
      </c>
      <c r="F102" s="6" t="s">
        <v>1549</v>
      </c>
      <c r="G102" s="6" t="s">
        <v>127</v>
      </c>
      <c r="H102" s="11" t="str">
        <f>CONCATENATE("TO:0000430 (Germination Rate) = ", F102)</f>
        <v>TO:0000430 (Germination Rate) = Normal (Between 75% and 125%)</v>
      </c>
    </row>
    <row r="103" spans="1:8" x14ac:dyDescent="0.2">
      <c r="A103" s="6" t="s">
        <v>256</v>
      </c>
      <c r="B103" s="7">
        <v>1</v>
      </c>
      <c r="C103" s="6" t="s">
        <v>1397</v>
      </c>
      <c r="D103" s="6"/>
      <c r="E103" s="6" t="s">
        <v>2</v>
      </c>
      <c r="F103" s="6" t="s">
        <v>1549</v>
      </c>
      <c r="G103" s="6" t="s">
        <v>256</v>
      </c>
      <c r="H103" s="11" t="str">
        <f>CONCATENATE("TO:0000430 (Germination Rate) = ", F103)</f>
        <v>TO:0000430 (Germination Rate) = Normal (Between 75% and 125%)</v>
      </c>
    </row>
    <row r="104" spans="1:8" x14ac:dyDescent="0.2">
      <c r="A104" s="6" t="s">
        <v>257</v>
      </c>
      <c r="B104" s="7">
        <v>1</v>
      </c>
      <c r="C104" s="6" t="s">
        <v>1397</v>
      </c>
      <c r="D104" s="6"/>
      <c r="E104" s="6" t="s">
        <v>2</v>
      </c>
      <c r="F104" s="6" t="s">
        <v>1549</v>
      </c>
      <c r="G104" s="6" t="s">
        <v>257</v>
      </c>
      <c r="H104" s="11" t="str">
        <f>CONCATENATE("TO:0000430 (Germination Rate) = ", F104)</f>
        <v>TO:0000430 (Germination Rate) = Normal (Between 75% and 125%)</v>
      </c>
    </row>
    <row r="105" spans="1:8" x14ac:dyDescent="0.2">
      <c r="A105" s="6" t="s">
        <v>258</v>
      </c>
      <c r="B105" s="7">
        <v>1</v>
      </c>
      <c r="C105" s="6" t="s">
        <v>1397</v>
      </c>
      <c r="D105" s="6"/>
      <c r="E105" s="6" t="s">
        <v>2</v>
      </c>
      <c r="F105" s="6" t="s">
        <v>1549</v>
      </c>
      <c r="G105" s="6" t="s">
        <v>258</v>
      </c>
      <c r="H105" s="11" t="str">
        <f>CONCATENATE("TO:0000430 (Germination Rate) = ", F105)</f>
        <v>TO:0000430 (Germination Rate) = Normal (Between 75% and 125%)</v>
      </c>
    </row>
    <row r="106" spans="1:8" x14ac:dyDescent="0.2">
      <c r="A106" s="6" t="s">
        <v>259</v>
      </c>
      <c r="B106" s="7">
        <v>1</v>
      </c>
      <c r="C106" s="6" t="s">
        <v>1397</v>
      </c>
      <c r="D106" s="6"/>
      <c r="E106" s="6" t="s">
        <v>2</v>
      </c>
      <c r="F106" s="6" t="s">
        <v>1549</v>
      </c>
      <c r="G106" s="6" t="s">
        <v>259</v>
      </c>
      <c r="H106" s="11" t="str">
        <f>CONCATENATE("TO:0000430 (Germination Rate) = ", F106)</f>
        <v>TO:0000430 (Germination Rate) = Normal (Between 75% and 125%)</v>
      </c>
    </row>
    <row r="107" spans="1:8" x14ac:dyDescent="0.2">
      <c r="A107" s="6" t="s">
        <v>128</v>
      </c>
      <c r="B107" s="7">
        <v>0.93</v>
      </c>
      <c r="C107" s="6" t="s">
        <v>1397</v>
      </c>
      <c r="D107" s="6"/>
      <c r="E107" s="6" t="s">
        <v>2</v>
      </c>
      <c r="F107" s="6" t="s">
        <v>1549</v>
      </c>
      <c r="G107" s="6" t="s">
        <v>128</v>
      </c>
      <c r="H107" s="11" t="str">
        <f>CONCATENATE("TO:0000430 (Germination Rate) = ", F107)</f>
        <v>TO:0000430 (Germination Rate) = Normal (Between 75% and 125%)</v>
      </c>
    </row>
    <row r="108" spans="1:8" x14ac:dyDescent="0.2">
      <c r="A108" s="6" t="s">
        <v>260</v>
      </c>
      <c r="B108" s="7">
        <v>1</v>
      </c>
      <c r="C108" s="6" t="s">
        <v>1397</v>
      </c>
      <c r="D108" s="6"/>
      <c r="E108" s="6" t="s">
        <v>2</v>
      </c>
      <c r="F108" s="6" t="s">
        <v>1549</v>
      </c>
      <c r="G108" s="6" t="s">
        <v>260</v>
      </c>
      <c r="H108" s="11" t="str">
        <f>CONCATENATE("TO:0000430 (Germination Rate) = ", F108)</f>
        <v>TO:0000430 (Germination Rate) = Normal (Between 75% and 125%)</v>
      </c>
    </row>
    <row r="109" spans="1:8" x14ac:dyDescent="0.2">
      <c r="A109" s="6" t="s">
        <v>261</v>
      </c>
      <c r="B109" s="7">
        <v>1</v>
      </c>
      <c r="C109" s="6" t="s">
        <v>1397</v>
      </c>
      <c r="D109" s="6"/>
      <c r="E109" s="6" t="s">
        <v>2</v>
      </c>
      <c r="F109" s="6" t="s">
        <v>1549</v>
      </c>
      <c r="G109" s="6" t="s">
        <v>261</v>
      </c>
      <c r="H109" s="11" t="str">
        <f>CONCATENATE("TO:0000430 (Germination Rate) = ", F109)</f>
        <v>TO:0000430 (Germination Rate) = Normal (Between 75% and 125%)</v>
      </c>
    </row>
    <row r="110" spans="1:8" x14ac:dyDescent="0.2">
      <c r="A110" s="6" t="s">
        <v>262</v>
      </c>
      <c r="B110" s="7">
        <v>1</v>
      </c>
      <c r="C110" s="6" t="s">
        <v>1397</v>
      </c>
      <c r="D110" s="6"/>
      <c r="E110" s="6" t="s">
        <v>2</v>
      </c>
      <c r="F110" s="6" t="s">
        <v>1549</v>
      </c>
      <c r="G110" s="6" t="s">
        <v>262</v>
      </c>
      <c r="H110" s="11" t="str">
        <f>CONCATENATE("TO:0000430 (Germination Rate) = ", F110)</f>
        <v>TO:0000430 (Germination Rate) = Normal (Between 75% and 125%)</v>
      </c>
    </row>
    <row r="111" spans="1:8" x14ac:dyDescent="0.2">
      <c r="A111" s="6" t="s">
        <v>63</v>
      </c>
      <c r="B111" s="7">
        <v>0.8</v>
      </c>
      <c r="C111" s="6" t="s">
        <v>1397</v>
      </c>
      <c r="D111" s="6"/>
      <c r="E111" s="6" t="s">
        <v>2</v>
      </c>
      <c r="F111" s="6" t="s">
        <v>1549</v>
      </c>
      <c r="G111" s="6" t="s">
        <v>63</v>
      </c>
      <c r="H111" s="11" t="str">
        <f>CONCATENATE("TO:0000430 (Germination Rate) = ", F111)</f>
        <v>TO:0000430 (Germination Rate) = Normal (Between 75% and 125%)</v>
      </c>
    </row>
    <row r="112" spans="1:8" x14ac:dyDescent="0.2">
      <c r="A112" s="6" t="s">
        <v>99</v>
      </c>
      <c r="B112" s="7">
        <v>0.87</v>
      </c>
      <c r="C112" s="6" t="s">
        <v>1397</v>
      </c>
      <c r="D112" s="6"/>
      <c r="E112" s="6" t="s">
        <v>2</v>
      </c>
      <c r="F112" s="6" t="s">
        <v>1549</v>
      </c>
      <c r="G112" s="6" t="s">
        <v>99</v>
      </c>
      <c r="H112" s="11" t="str">
        <f>CONCATENATE("TO:0000430 (Germination Rate) = ", F112)</f>
        <v>TO:0000430 (Germination Rate) = Normal (Between 75% and 125%)</v>
      </c>
    </row>
    <row r="113" spans="1:8" x14ac:dyDescent="0.2">
      <c r="A113" s="6" t="s">
        <v>263</v>
      </c>
      <c r="B113" s="7">
        <v>1</v>
      </c>
      <c r="C113" s="6" t="s">
        <v>1397</v>
      </c>
      <c r="D113" s="6"/>
      <c r="E113" s="6" t="s">
        <v>2</v>
      </c>
      <c r="F113" s="6" t="s">
        <v>1549</v>
      </c>
      <c r="G113" s="6" t="s">
        <v>263</v>
      </c>
      <c r="H113" s="11" t="str">
        <f>CONCATENATE("TO:0000430 (Germination Rate) = ", F113)</f>
        <v>TO:0000430 (Germination Rate) = Normal (Between 75% and 125%)</v>
      </c>
    </row>
    <row r="114" spans="1:8" x14ac:dyDescent="0.2">
      <c r="A114" s="6" t="s">
        <v>264</v>
      </c>
      <c r="B114" s="7">
        <v>1</v>
      </c>
      <c r="C114" s="6" t="s">
        <v>1397</v>
      </c>
      <c r="D114" s="6"/>
      <c r="E114" s="6" t="s">
        <v>2</v>
      </c>
      <c r="F114" s="6" t="s">
        <v>1549</v>
      </c>
      <c r="G114" s="6" t="s">
        <v>264</v>
      </c>
      <c r="H114" s="11" t="str">
        <f>CONCATENATE("TO:0000430 (Germination Rate) = ", F114)</f>
        <v>TO:0000430 (Germination Rate) = Normal (Between 75% and 125%)</v>
      </c>
    </row>
    <row r="115" spans="1:8" x14ac:dyDescent="0.2">
      <c r="A115" s="6" t="s">
        <v>265</v>
      </c>
      <c r="B115" s="7">
        <v>1</v>
      </c>
      <c r="C115" s="6" t="s">
        <v>1397</v>
      </c>
      <c r="D115" s="6"/>
      <c r="E115" s="6" t="s">
        <v>2</v>
      </c>
      <c r="F115" s="6" t="s">
        <v>1549</v>
      </c>
      <c r="G115" s="6" t="s">
        <v>265</v>
      </c>
      <c r="H115" s="11" t="str">
        <f>CONCATENATE("TO:0000430 (Germination Rate) = ", F115)</f>
        <v>TO:0000430 (Germination Rate) = Normal (Between 75% and 125%)</v>
      </c>
    </row>
    <row r="116" spans="1:8" x14ac:dyDescent="0.2">
      <c r="A116" s="6" t="s">
        <v>54</v>
      </c>
      <c r="B116" s="7">
        <v>0.73</v>
      </c>
      <c r="C116" s="6" t="s">
        <v>1398</v>
      </c>
      <c r="D116" s="6"/>
      <c r="E116" s="6" t="s">
        <v>3</v>
      </c>
      <c r="F116" s="6" t="s">
        <v>1552</v>
      </c>
      <c r="G116" s="6" t="s">
        <v>54</v>
      </c>
      <c r="H116" s="11" t="str">
        <f>CONCATENATE("TO:0000430 (Germination Rate) = ", F116)</f>
        <v>TO:0000430 (Germination Rate) = Low (Between 25% and 75%)</v>
      </c>
    </row>
    <row r="117" spans="1:8" x14ac:dyDescent="0.2">
      <c r="A117" s="6" t="s">
        <v>129</v>
      </c>
      <c r="B117" s="7">
        <v>0.93</v>
      </c>
      <c r="C117" s="6" t="s">
        <v>1398</v>
      </c>
      <c r="D117" s="6"/>
      <c r="E117" s="6" t="s">
        <v>2</v>
      </c>
      <c r="F117" s="6" t="s">
        <v>1549</v>
      </c>
      <c r="G117" s="6" t="s">
        <v>129</v>
      </c>
      <c r="H117" s="11" t="str">
        <f>CONCATENATE("TO:0000430 (Germination Rate) = ", F117)</f>
        <v>TO:0000430 (Germination Rate) = Normal (Between 75% and 125%)</v>
      </c>
    </row>
    <row r="118" spans="1:8" x14ac:dyDescent="0.2">
      <c r="A118" s="2" t="s">
        <v>1237</v>
      </c>
      <c r="B118" s="6">
        <v>100</v>
      </c>
      <c r="C118" s="6" t="s">
        <v>1256</v>
      </c>
      <c r="D118" s="2" t="s">
        <v>541</v>
      </c>
      <c r="E118" s="6" t="s">
        <v>2</v>
      </c>
      <c r="F118" s="6" t="s">
        <v>1549</v>
      </c>
      <c r="G118" s="2" t="s">
        <v>1237</v>
      </c>
      <c r="H118" s="11" t="str">
        <f>CONCATENATE("TO:0000430 (Germination Rate) = ", F118)</f>
        <v>TO:0000430 (Germination Rate) = Normal (Between 75% and 125%)</v>
      </c>
    </row>
    <row r="119" spans="1:8" x14ac:dyDescent="0.2">
      <c r="A119" s="6" t="s">
        <v>100</v>
      </c>
      <c r="B119" s="7">
        <v>0.87</v>
      </c>
      <c r="C119" s="6" t="s">
        <v>1398</v>
      </c>
      <c r="D119" s="6"/>
      <c r="E119" s="6" t="s">
        <v>2</v>
      </c>
      <c r="F119" s="6" t="s">
        <v>1549</v>
      </c>
      <c r="G119" s="6" t="s">
        <v>100</v>
      </c>
      <c r="H119" s="11" t="str">
        <f>CONCATENATE("TO:0000430 (Germination Rate) = ", F119)</f>
        <v>TO:0000430 (Germination Rate) = Normal (Between 75% and 125%)</v>
      </c>
    </row>
    <row r="120" spans="1:8" x14ac:dyDescent="0.2">
      <c r="A120" s="6" t="s">
        <v>266</v>
      </c>
      <c r="B120" s="7">
        <v>1</v>
      </c>
      <c r="C120" s="6" t="s">
        <v>1398</v>
      </c>
      <c r="D120" s="6"/>
      <c r="E120" s="6" t="s">
        <v>2</v>
      </c>
      <c r="F120" s="6" t="s">
        <v>1549</v>
      </c>
      <c r="G120" s="6" t="s">
        <v>266</v>
      </c>
      <c r="H120" s="11" t="str">
        <f>CONCATENATE("TO:0000430 (Germination Rate) = ", F120)</f>
        <v>TO:0000430 (Germination Rate) = Normal (Between 75% and 125%)</v>
      </c>
    </row>
    <row r="121" spans="1:8" x14ac:dyDescent="0.2">
      <c r="A121" s="6" t="s">
        <v>267</v>
      </c>
      <c r="B121" s="7">
        <v>1</v>
      </c>
      <c r="C121" s="6" t="s">
        <v>1398</v>
      </c>
      <c r="D121" s="6"/>
      <c r="E121" s="6" t="s">
        <v>2</v>
      </c>
      <c r="F121" s="6" t="s">
        <v>1549</v>
      </c>
      <c r="G121" s="6" t="s">
        <v>267</v>
      </c>
      <c r="H121" s="11" t="str">
        <f>CONCATENATE("TO:0000430 (Germination Rate) = ", F121)</f>
        <v>TO:0000430 (Germination Rate) = Normal (Between 75% and 125%)</v>
      </c>
    </row>
    <row r="122" spans="1:8" x14ac:dyDescent="0.2">
      <c r="A122" s="6" t="s">
        <v>1238</v>
      </c>
      <c r="B122" s="6">
        <v>41.666666666666664</v>
      </c>
      <c r="C122" s="6" t="s">
        <v>1305</v>
      </c>
      <c r="D122" s="6"/>
      <c r="E122" s="6" t="s">
        <v>3</v>
      </c>
      <c r="F122" s="6" t="s">
        <v>1552</v>
      </c>
      <c r="G122" s="6" t="s">
        <v>1238</v>
      </c>
      <c r="H122" s="11" t="str">
        <f>CONCATENATE("TO:0000430 (Germination Rate) = ", F122)</f>
        <v>TO:0000430 (Germination Rate) = Low (Between 25% and 75%)</v>
      </c>
    </row>
    <row r="123" spans="1:8" x14ac:dyDescent="0.2">
      <c r="A123" s="6" t="s">
        <v>40</v>
      </c>
      <c r="B123" s="7">
        <v>0.6</v>
      </c>
      <c r="C123" s="6" t="s">
        <v>1398</v>
      </c>
      <c r="D123" s="6"/>
      <c r="E123" s="6" t="s">
        <v>3</v>
      </c>
      <c r="F123" s="6" t="s">
        <v>1552</v>
      </c>
      <c r="G123" s="6" t="s">
        <v>40</v>
      </c>
      <c r="H123" s="11" t="str">
        <f>CONCATENATE("TO:0000430 (Germination Rate) = ", F123)</f>
        <v>TO:0000430 (Germination Rate) = Low (Between 25% and 75%)</v>
      </c>
    </row>
    <row r="124" spans="1:8" x14ac:dyDescent="0.2">
      <c r="A124" s="6" t="s">
        <v>268</v>
      </c>
      <c r="B124" s="7">
        <v>1</v>
      </c>
      <c r="C124" s="6" t="s">
        <v>1398</v>
      </c>
      <c r="D124" s="6"/>
      <c r="E124" s="6" t="s">
        <v>2</v>
      </c>
      <c r="F124" s="6" t="s">
        <v>1549</v>
      </c>
      <c r="G124" s="6" t="s">
        <v>268</v>
      </c>
      <c r="H124" s="11" t="str">
        <f>CONCATENATE("TO:0000430 (Germination Rate) = ", F124)</f>
        <v>TO:0000430 (Germination Rate) = Normal (Between 75% and 125%)</v>
      </c>
    </row>
    <row r="125" spans="1:8" x14ac:dyDescent="0.2">
      <c r="A125" s="6" t="s">
        <v>269</v>
      </c>
      <c r="B125" s="7">
        <v>1</v>
      </c>
      <c r="C125" s="6" t="s">
        <v>1398</v>
      </c>
      <c r="D125" s="6"/>
      <c r="E125" s="6" t="s">
        <v>2</v>
      </c>
      <c r="F125" s="6" t="s">
        <v>1549</v>
      </c>
      <c r="G125" s="6" t="s">
        <v>269</v>
      </c>
      <c r="H125" s="11" t="str">
        <f>CONCATENATE("TO:0000430 (Germination Rate) = ", F125)</f>
        <v>TO:0000430 (Germination Rate) = Normal (Between 75% and 125%)</v>
      </c>
    </row>
    <row r="126" spans="1:8" x14ac:dyDescent="0.2">
      <c r="A126" s="6" t="s">
        <v>130</v>
      </c>
      <c r="B126" s="7">
        <v>0.93</v>
      </c>
      <c r="C126" s="6" t="s">
        <v>1398</v>
      </c>
      <c r="D126" s="6"/>
      <c r="E126" s="6" t="s">
        <v>2</v>
      </c>
      <c r="F126" s="6" t="s">
        <v>1549</v>
      </c>
      <c r="G126" s="6" t="s">
        <v>130</v>
      </c>
      <c r="H126" s="11" t="str">
        <f>CONCATENATE("TO:0000430 (Germination Rate) = ", F126)</f>
        <v>TO:0000430 (Germination Rate) = Normal (Between 75% and 125%)</v>
      </c>
    </row>
    <row r="127" spans="1:8" x14ac:dyDescent="0.2">
      <c r="A127" s="6" t="s">
        <v>131</v>
      </c>
      <c r="B127" s="7">
        <v>0.93</v>
      </c>
      <c r="C127" s="6" t="s">
        <v>1398</v>
      </c>
      <c r="D127" s="6"/>
      <c r="E127" s="6" t="s">
        <v>2</v>
      </c>
      <c r="F127" s="6" t="s">
        <v>1549</v>
      </c>
      <c r="G127" s="6" t="s">
        <v>131</v>
      </c>
      <c r="H127" s="11" t="str">
        <f>CONCATENATE("TO:0000430 (Germination Rate) = ", F127)</f>
        <v>TO:0000430 (Germination Rate) = Normal (Between 75% and 125%)</v>
      </c>
    </row>
    <row r="128" spans="1:8" x14ac:dyDescent="0.2">
      <c r="A128" s="6" t="s">
        <v>270</v>
      </c>
      <c r="B128" s="7">
        <v>1</v>
      </c>
      <c r="C128" s="6" t="s">
        <v>1398</v>
      </c>
      <c r="D128" s="6"/>
      <c r="E128" s="6" t="s">
        <v>2</v>
      </c>
      <c r="F128" s="6" t="s">
        <v>1549</v>
      </c>
      <c r="G128" s="6" t="s">
        <v>270</v>
      </c>
      <c r="H128" s="11" t="str">
        <f>CONCATENATE("TO:0000430 (Germination Rate) = ", F128)</f>
        <v>TO:0000430 (Germination Rate) = Normal (Between 75% and 125%)</v>
      </c>
    </row>
    <row r="129" spans="1:8" x14ac:dyDescent="0.2">
      <c r="A129" s="6" t="s">
        <v>271</v>
      </c>
      <c r="B129" s="7">
        <v>1</v>
      </c>
      <c r="C129" s="6" t="s">
        <v>1398</v>
      </c>
      <c r="D129" s="6"/>
      <c r="E129" s="6" t="s">
        <v>2</v>
      </c>
      <c r="F129" s="6" t="s">
        <v>1549</v>
      </c>
      <c r="G129" s="6" t="s">
        <v>271</v>
      </c>
      <c r="H129" s="11" t="str">
        <f>CONCATENATE("TO:0000430 (Germination Rate) = ", F129)</f>
        <v>TO:0000430 (Germination Rate) = Normal (Between 75% and 125%)</v>
      </c>
    </row>
    <row r="130" spans="1:8" x14ac:dyDescent="0.2">
      <c r="A130" s="6" t="s">
        <v>132</v>
      </c>
      <c r="B130" s="7">
        <v>0.93</v>
      </c>
      <c r="C130" s="6" t="s">
        <v>1398</v>
      </c>
      <c r="D130" s="6"/>
      <c r="E130" s="6" t="s">
        <v>2</v>
      </c>
      <c r="F130" s="6" t="s">
        <v>1549</v>
      </c>
      <c r="G130" s="6" t="s">
        <v>132</v>
      </c>
      <c r="H130" s="11" t="str">
        <f>CONCATENATE("TO:0000430 (Germination Rate) = ", F130)</f>
        <v>TO:0000430 (Germination Rate) = Normal (Between 75% and 125%)</v>
      </c>
    </row>
    <row r="131" spans="1:8" x14ac:dyDescent="0.2">
      <c r="A131" s="6" t="s">
        <v>272</v>
      </c>
      <c r="B131" s="7">
        <v>1</v>
      </c>
      <c r="C131" s="6" t="s">
        <v>1398</v>
      </c>
      <c r="D131" s="6"/>
      <c r="E131" s="6" t="s">
        <v>2</v>
      </c>
      <c r="F131" s="6" t="s">
        <v>1549</v>
      </c>
      <c r="G131" s="6" t="s">
        <v>272</v>
      </c>
      <c r="H131" s="11" t="str">
        <f>CONCATENATE("TO:0000430 (Germination Rate) = ", F131)</f>
        <v>TO:0000430 (Germination Rate) = Normal (Between 75% and 125%)</v>
      </c>
    </row>
    <row r="132" spans="1:8" x14ac:dyDescent="0.2">
      <c r="A132" s="6" t="s">
        <v>133</v>
      </c>
      <c r="B132" s="7">
        <v>0.93</v>
      </c>
      <c r="C132" s="6" t="s">
        <v>1398</v>
      </c>
      <c r="D132" s="6"/>
      <c r="E132" s="6" t="s">
        <v>2</v>
      </c>
      <c r="F132" s="6" t="s">
        <v>1549</v>
      </c>
      <c r="G132" s="6" t="s">
        <v>133</v>
      </c>
      <c r="H132" s="11" t="str">
        <f>CONCATENATE("TO:0000430 (Germination Rate) = ", F132)</f>
        <v>TO:0000430 (Germination Rate) = Normal (Between 75% and 125%)</v>
      </c>
    </row>
    <row r="133" spans="1:8" x14ac:dyDescent="0.2">
      <c r="A133" s="6" t="s">
        <v>101</v>
      </c>
      <c r="B133" s="7">
        <v>0.87</v>
      </c>
      <c r="C133" s="6" t="s">
        <v>1398</v>
      </c>
      <c r="D133" s="6"/>
      <c r="E133" s="6" t="s">
        <v>2</v>
      </c>
      <c r="F133" s="6" t="s">
        <v>1549</v>
      </c>
      <c r="G133" s="6" t="s">
        <v>101</v>
      </c>
      <c r="H133" s="11" t="str">
        <f>CONCATENATE("TO:0000430 (Germination Rate) = ", F133)</f>
        <v>TO:0000430 (Germination Rate) = Normal (Between 75% and 125%)</v>
      </c>
    </row>
    <row r="134" spans="1:8" x14ac:dyDescent="0.2">
      <c r="A134" s="6" t="s">
        <v>134</v>
      </c>
      <c r="B134" s="7">
        <v>0.93</v>
      </c>
      <c r="C134" s="6" t="s">
        <v>1398</v>
      </c>
      <c r="D134" s="6"/>
      <c r="E134" s="6" t="s">
        <v>2</v>
      </c>
      <c r="F134" s="6" t="s">
        <v>1549</v>
      </c>
      <c r="G134" s="6" t="s">
        <v>134</v>
      </c>
      <c r="H134" s="11" t="str">
        <f>CONCATENATE("TO:0000430 (Germination Rate) = ", F134)</f>
        <v>TO:0000430 (Germination Rate) = Normal (Between 75% and 125%)</v>
      </c>
    </row>
    <row r="135" spans="1:8" x14ac:dyDescent="0.2">
      <c r="A135" s="6" t="s">
        <v>273</v>
      </c>
      <c r="B135" s="7">
        <v>1</v>
      </c>
      <c r="C135" s="6" t="s">
        <v>1398</v>
      </c>
      <c r="D135" s="6"/>
      <c r="E135" s="6" t="s">
        <v>2</v>
      </c>
      <c r="F135" s="6" t="s">
        <v>1549</v>
      </c>
      <c r="G135" s="6" t="s">
        <v>273</v>
      </c>
      <c r="H135" s="11" t="str">
        <f>CONCATENATE("TO:0000430 (Germination Rate) = ", F135)</f>
        <v>TO:0000430 (Germination Rate) = Normal (Between 75% and 125%)</v>
      </c>
    </row>
    <row r="136" spans="1:8" x14ac:dyDescent="0.2">
      <c r="A136" s="6" t="s">
        <v>135</v>
      </c>
      <c r="B136" s="7">
        <v>0.93</v>
      </c>
      <c r="C136" s="6" t="s">
        <v>1398</v>
      </c>
      <c r="D136" s="6"/>
      <c r="E136" s="6" t="s">
        <v>2</v>
      </c>
      <c r="F136" s="6" t="s">
        <v>1549</v>
      </c>
      <c r="G136" s="6" t="s">
        <v>135</v>
      </c>
      <c r="H136" s="11" t="str">
        <f>CONCATENATE("TO:0000430 (Germination Rate) = ", F136)</f>
        <v>TO:0000430 (Germination Rate) = Normal (Between 75% and 125%)</v>
      </c>
    </row>
    <row r="137" spans="1:8" x14ac:dyDescent="0.2">
      <c r="A137" s="6" t="s">
        <v>102</v>
      </c>
      <c r="B137" s="7">
        <v>0.87</v>
      </c>
      <c r="C137" s="6" t="s">
        <v>1398</v>
      </c>
      <c r="D137" s="6"/>
      <c r="E137" s="6" t="s">
        <v>2</v>
      </c>
      <c r="F137" s="6" t="s">
        <v>1549</v>
      </c>
      <c r="G137" s="6" t="s">
        <v>102</v>
      </c>
      <c r="H137" s="11" t="str">
        <f>CONCATENATE("TO:0000430 (Germination Rate) = ", F137)</f>
        <v>TO:0000430 (Germination Rate) = Normal (Between 75% and 125%)</v>
      </c>
    </row>
    <row r="138" spans="1:8" x14ac:dyDescent="0.2">
      <c r="A138" s="6" t="s">
        <v>274</v>
      </c>
      <c r="B138" s="7">
        <v>1</v>
      </c>
      <c r="C138" s="6" t="s">
        <v>1398</v>
      </c>
      <c r="D138" s="6"/>
      <c r="E138" s="6" t="s">
        <v>2</v>
      </c>
      <c r="F138" s="6" t="s">
        <v>1549</v>
      </c>
      <c r="G138" s="6" t="s">
        <v>274</v>
      </c>
      <c r="H138" s="11" t="str">
        <f>CONCATENATE("TO:0000430 (Germination Rate) = ", F138)</f>
        <v>TO:0000430 (Germination Rate) = Normal (Between 75% and 125%)</v>
      </c>
    </row>
    <row r="139" spans="1:8" x14ac:dyDescent="0.2">
      <c r="A139" s="6" t="s">
        <v>275</v>
      </c>
      <c r="B139" s="14">
        <v>10</v>
      </c>
      <c r="C139" s="6" t="s">
        <v>1398</v>
      </c>
      <c r="D139" s="6"/>
      <c r="E139" s="6" t="s">
        <v>4</v>
      </c>
      <c r="F139" s="6" t="s">
        <v>1553</v>
      </c>
      <c r="G139" s="6" t="s">
        <v>275</v>
      </c>
      <c r="H139" s="11" t="str">
        <f>CONCATENATE("TO:0000430 (Germination Rate) = ", F139)</f>
        <v>TO:0000430 (Germination Rate) = Very Low (Below 24%)</v>
      </c>
    </row>
    <row r="140" spans="1:8" x14ac:dyDescent="0.2">
      <c r="A140" s="6" t="s">
        <v>276</v>
      </c>
      <c r="B140" s="7">
        <v>1</v>
      </c>
      <c r="C140" s="6" t="s">
        <v>1398</v>
      </c>
      <c r="D140" s="6"/>
      <c r="E140" s="6" t="s">
        <v>2</v>
      </c>
      <c r="F140" s="6" t="s">
        <v>1549</v>
      </c>
      <c r="G140" s="6" t="s">
        <v>276</v>
      </c>
      <c r="H140" s="11" t="str">
        <f>CONCATENATE("TO:0000430 (Germination Rate) = ", F140)</f>
        <v>TO:0000430 (Germination Rate) = Normal (Between 75% and 125%)</v>
      </c>
    </row>
    <row r="141" spans="1:8" x14ac:dyDescent="0.2">
      <c r="A141" s="6" t="s">
        <v>277</v>
      </c>
      <c r="B141" s="7">
        <v>1</v>
      </c>
      <c r="C141" s="6" t="s">
        <v>1398</v>
      </c>
      <c r="D141" s="6"/>
      <c r="E141" s="6" t="s">
        <v>2</v>
      </c>
      <c r="F141" s="6" t="s">
        <v>1549</v>
      </c>
      <c r="G141" s="6" t="s">
        <v>277</v>
      </c>
      <c r="H141" s="11" t="str">
        <f>CONCATENATE("TO:0000430 (Germination Rate) = ", F141)</f>
        <v>TO:0000430 (Germination Rate) = Normal (Between 75% and 125%)</v>
      </c>
    </row>
    <row r="142" spans="1:8" x14ac:dyDescent="0.2">
      <c r="A142" s="6" t="s">
        <v>55</v>
      </c>
      <c r="B142" s="7">
        <v>0.73</v>
      </c>
      <c r="C142" s="6" t="s">
        <v>1398</v>
      </c>
      <c r="D142" s="6"/>
      <c r="E142" s="6" t="s">
        <v>3</v>
      </c>
      <c r="F142" s="6" t="s">
        <v>1552</v>
      </c>
      <c r="G142" s="6" t="s">
        <v>55</v>
      </c>
      <c r="H142" s="11" t="str">
        <f>CONCATENATE("TO:0000430 (Germination Rate) = ", F142)</f>
        <v>TO:0000430 (Germination Rate) = Low (Between 25% and 75%)</v>
      </c>
    </row>
    <row r="143" spans="1:8" x14ac:dyDescent="0.2">
      <c r="A143" s="6" t="s">
        <v>64</v>
      </c>
      <c r="B143" s="8">
        <v>0.8</v>
      </c>
      <c r="C143" s="6" t="s">
        <v>1398</v>
      </c>
      <c r="D143" s="6"/>
      <c r="E143" s="6" t="s">
        <v>2</v>
      </c>
      <c r="F143" s="6" t="s">
        <v>1549</v>
      </c>
      <c r="G143" s="6" t="s">
        <v>64</v>
      </c>
      <c r="H143" s="11" t="str">
        <f>CONCATENATE("TO:0000430 (Germination Rate) = ", F143)</f>
        <v>TO:0000430 (Germination Rate) = Normal (Between 75% and 125%)</v>
      </c>
    </row>
    <row r="144" spans="1:8" x14ac:dyDescent="0.2">
      <c r="A144" s="6" t="s">
        <v>278</v>
      </c>
      <c r="B144" s="7">
        <v>1</v>
      </c>
      <c r="C144" s="6" t="s">
        <v>1398</v>
      </c>
      <c r="D144" s="6"/>
      <c r="E144" s="6" t="s">
        <v>2</v>
      </c>
      <c r="F144" s="6" t="s">
        <v>1549</v>
      </c>
      <c r="G144" s="6" t="s">
        <v>278</v>
      </c>
      <c r="H144" s="11" t="str">
        <f>CONCATENATE("TO:0000430 (Germination Rate) = ", F144)</f>
        <v>TO:0000430 (Germination Rate) = Normal (Between 75% and 125%)</v>
      </c>
    </row>
    <row r="145" spans="1:8" x14ac:dyDescent="0.2">
      <c r="A145" s="6" t="s">
        <v>279</v>
      </c>
      <c r="B145" s="7">
        <v>1</v>
      </c>
      <c r="C145" s="6" t="s">
        <v>1398</v>
      </c>
      <c r="D145" s="6"/>
      <c r="E145" s="6" t="s">
        <v>2</v>
      </c>
      <c r="F145" s="6" t="s">
        <v>1549</v>
      </c>
      <c r="G145" s="6" t="s">
        <v>279</v>
      </c>
      <c r="H145" s="11" t="str">
        <f>CONCATENATE("TO:0000430 (Germination Rate) = ", F145)</f>
        <v>TO:0000430 (Germination Rate) = Normal (Between 75% and 125%)</v>
      </c>
    </row>
    <row r="146" spans="1:8" x14ac:dyDescent="0.2">
      <c r="A146" s="6" t="s">
        <v>280</v>
      </c>
      <c r="B146" s="7">
        <v>1</v>
      </c>
      <c r="C146" s="6" t="s">
        <v>1398</v>
      </c>
      <c r="D146" s="6"/>
      <c r="E146" s="6" t="s">
        <v>2</v>
      </c>
      <c r="F146" s="6" t="s">
        <v>1549</v>
      </c>
      <c r="G146" s="6" t="s">
        <v>280</v>
      </c>
      <c r="H146" s="11" t="str">
        <f>CONCATENATE("TO:0000430 (Germination Rate) = ", F146)</f>
        <v>TO:0000430 (Germination Rate) = Normal (Between 75% and 125%)</v>
      </c>
    </row>
    <row r="147" spans="1:8" x14ac:dyDescent="0.2">
      <c r="A147" s="6" t="s">
        <v>103</v>
      </c>
      <c r="B147" s="7">
        <v>0.87</v>
      </c>
      <c r="C147" s="6" t="s">
        <v>1398</v>
      </c>
      <c r="D147" s="6"/>
      <c r="E147" s="6" t="s">
        <v>2</v>
      </c>
      <c r="F147" s="6" t="s">
        <v>1549</v>
      </c>
      <c r="G147" s="6" t="s">
        <v>103</v>
      </c>
      <c r="H147" s="11" t="str">
        <f>CONCATENATE("TO:0000430 (Germination Rate) = ", F147)</f>
        <v>TO:0000430 (Germination Rate) = Normal (Between 75% and 125%)</v>
      </c>
    </row>
    <row r="148" spans="1:8" x14ac:dyDescent="0.2">
      <c r="A148" s="6" t="s">
        <v>281</v>
      </c>
      <c r="B148" s="7">
        <v>1</v>
      </c>
      <c r="C148" s="6" t="s">
        <v>1398</v>
      </c>
      <c r="D148" s="6"/>
      <c r="E148" s="6" t="s">
        <v>2</v>
      </c>
      <c r="F148" s="6" t="s">
        <v>1549</v>
      </c>
      <c r="G148" s="6" t="s">
        <v>281</v>
      </c>
      <c r="H148" s="11" t="str">
        <f>CONCATENATE("TO:0000430 (Germination Rate) = ", F148)</f>
        <v>TO:0000430 (Germination Rate) = Normal (Between 75% and 125%)</v>
      </c>
    </row>
    <row r="149" spans="1:8" x14ac:dyDescent="0.2">
      <c r="A149" s="6" t="s">
        <v>282</v>
      </c>
      <c r="B149" s="14">
        <v>10</v>
      </c>
      <c r="C149" s="6" t="s">
        <v>1398</v>
      </c>
      <c r="D149" s="6"/>
      <c r="E149" s="6" t="s">
        <v>4</v>
      </c>
      <c r="F149" s="6" t="s">
        <v>1553</v>
      </c>
      <c r="G149" s="6" t="s">
        <v>282</v>
      </c>
      <c r="H149" s="11" t="str">
        <f>CONCATENATE("TO:0000430 (Germination Rate) = ", F149)</f>
        <v>TO:0000430 (Germination Rate) = Very Low (Below 24%)</v>
      </c>
    </row>
    <row r="150" spans="1:8" x14ac:dyDescent="0.2">
      <c r="A150" s="6" t="s">
        <v>136</v>
      </c>
      <c r="B150" s="7">
        <v>0.93</v>
      </c>
      <c r="C150" s="6" t="s">
        <v>1398</v>
      </c>
      <c r="D150" s="6"/>
      <c r="E150" s="6" t="s">
        <v>2</v>
      </c>
      <c r="F150" s="6" t="s">
        <v>1549</v>
      </c>
      <c r="G150" s="6" t="s">
        <v>136</v>
      </c>
      <c r="H150" s="11" t="str">
        <f>CONCATENATE("TO:0000430 (Germination Rate) = ", F150)</f>
        <v>TO:0000430 (Germination Rate) = Normal (Between 75% and 125%)</v>
      </c>
    </row>
    <row r="151" spans="1:8" x14ac:dyDescent="0.2">
      <c r="A151" s="6" t="s">
        <v>283</v>
      </c>
      <c r="B151" s="7">
        <v>1</v>
      </c>
      <c r="C151" s="6" t="s">
        <v>1398</v>
      </c>
      <c r="D151" s="6"/>
      <c r="E151" s="6" t="s">
        <v>2</v>
      </c>
      <c r="F151" s="6" t="s">
        <v>1549</v>
      </c>
      <c r="G151" s="6" t="s">
        <v>283</v>
      </c>
      <c r="H151" s="11" t="str">
        <f>CONCATENATE("TO:0000430 (Germination Rate) = ", F151)</f>
        <v>TO:0000430 (Germination Rate) = Normal (Between 75% and 125%)</v>
      </c>
    </row>
    <row r="152" spans="1:8" x14ac:dyDescent="0.2">
      <c r="A152" s="6" t="s">
        <v>137</v>
      </c>
      <c r="B152" s="7">
        <v>0.93</v>
      </c>
      <c r="C152" s="6" t="s">
        <v>1398</v>
      </c>
      <c r="D152" s="6"/>
      <c r="E152" s="6" t="s">
        <v>2</v>
      </c>
      <c r="F152" s="6" t="s">
        <v>1549</v>
      </c>
      <c r="G152" s="6" t="s">
        <v>137</v>
      </c>
      <c r="H152" s="11" t="str">
        <f>CONCATENATE("TO:0000430 (Germination Rate) = ", F152)</f>
        <v>TO:0000430 (Germination Rate) = Normal (Between 75% and 125%)</v>
      </c>
    </row>
    <row r="153" spans="1:8" x14ac:dyDescent="0.2">
      <c r="A153" s="6" t="s">
        <v>138</v>
      </c>
      <c r="B153" s="7">
        <v>0.93</v>
      </c>
      <c r="C153" s="6" t="s">
        <v>1398</v>
      </c>
      <c r="D153" s="6"/>
      <c r="E153" s="6" t="s">
        <v>2</v>
      </c>
      <c r="F153" s="6" t="s">
        <v>1549</v>
      </c>
      <c r="G153" s="6" t="s">
        <v>138</v>
      </c>
      <c r="H153" s="11" t="str">
        <f>CONCATENATE("TO:0000430 (Germination Rate) = ", F153)</f>
        <v>TO:0000430 (Germination Rate) = Normal (Between 75% and 125%)</v>
      </c>
    </row>
    <row r="154" spans="1:8" x14ac:dyDescent="0.2">
      <c r="A154" s="6" t="s">
        <v>18</v>
      </c>
      <c r="B154" s="8">
        <v>0.2</v>
      </c>
      <c r="C154" s="6" t="s">
        <v>1398</v>
      </c>
      <c r="D154" s="6"/>
      <c r="E154" s="6" t="s">
        <v>4</v>
      </c>
      <c r="F154" s="6" t="s">
        <v>1553</v>
      </c>
      <c r="G154" s="6" t="s">
        <v>18</v>
      </c>
      <c r="H154" s="11" t="str">
        <f>CONCATENATE("TO:0000430 (Germination Rate) = ", F154)</f>
        <v>TO:0000430 (Germination Rate) = Very Low (Below 24%)</v>
      </c>
    </row>
    <row r="155" spans="1:8" x14ac:dyDescent="0.2">
      <c r="A155" s="6" t="s">
        <v>104</v>
      </c>
      <c r="B155" s="7">
        <v>0.87</v>
      </c>
      <c r="C155" s="6" t="s">
        <v>1398</v>
      </c>
      <c r="D155" s="6"/>
      <c r="E155" s="6" t="s">
        <v>2</v>
      </c>
      <c r="F155" s="6" t="s">
        <v>1549</v>
      </c>
      <c r="G155" s="6" t="s">
        <v>104</v>
      </c>
      <c r="H155" s="11" t="str">
        <f>CONCATENATE("TO:0000430 (Germination Rate) = ", F155)</f>
        <v>TO:0000430 (Germination Rate) = Normal (Between 75% and 125%)</v>
      </c>
    </row>
    <row r="156" spans="1:8" x14ac:dyDescent="0.2">
      <c r="A156" s="6" t="s">
        <v>48</v>
      </c>
      <c r="B156" s="8">
        <v>0.67</v>
      </c>
      <c r="C156" s="6" t="s">
        <v>1398</v>
      </c>
      <c r="D156" s="6"/>
      <c r="E156" s="6" t="s">
        <v>3</v>
      </c>
      <c r="F156" s="6" t="s">
        <v>1552</v>
      </c>
      <c r="G156" s="6" t="s">
        <v>48</v>
      </c>
      <c r="H156" s="11" t="str">
        <f>CONCATENATE("TO:0000430 (Germination Rate) = ", F156)</f>
        <v>TO:0000430 (Germination Rate) = Low (Between 25% and 75%)</v>
      </c>
    </row>
    <row r="157" spans="1:8" x14ac:dyDescent="0.2">
      <c r="A157" s="6" t="s">
        <v>49</v>
      </c>
      <c r="B157" s="8">
        <v>0.67</v>
      </c>
      <c r="C157" s="6" t="s">
        <v>1398</v>
      </c>
      <c r="D157" s="6"/>
      <c r="E157" s="6" t="s">
        <v>3</v>
      </c>
      <c r="F157" s="6" t="s">
        <v>1552</v>
      </c>
      <c r="G157" s="6" t="s">
        <v>49</v>
      </c>
      <c r="H157" s="11" t="str">
        <f>CONCATENATE("TO:0000430 (Germination Rate) = ", F157)</f>
        <v>TO:0000430 (Germination Rate) = Low (Between 25% and 75%)</v>
      </c>
    </row>
    <row r="158" spans="1:8" x14ac:dyDescent="0.2">
      <c r="A158" s="6" t="s">
        <v>65</v>
      </c>
      <c r="B158" s="8">
        <v>0.8</v>
      </c>
      <c r="C158" s="6" t="s">
        <v>1399</v>
      </c>
      <c r="D158" s="6"/>
      <c r="E158" s="6" t="s">
        <v>2</v>
      </c>
      <c r="F158" s="6" t="s">
        <v>1549</v>
      </c>
      <c r="G158" s="6" t="s">
        <v>65</v>
      </c>
      <c r="H158" s="11" t="str">
        <f>CONCATENATE("TO:0000430 (Germination Rate) = ", F158)</f>
        <v>TO:0000430 (Germination Rate) = Normal (Between 75% and 125%)</v>
      </c>
    </row>
    <row r="159" spans="1:8" x14ac:dyDescent="0.2">
      <c r="A159" s="6" t="s">
        <v>284</v>
      </c>
      <c r="B159" s="8">
        <v>1</v>
      </c>
      <c r="C159" s="6" t="s">
        <v>1399</v>
      </c>
      <c r="D159" s="6"/>
      <c r="E159" s="6" t="s">
        <v>2</v>
      </c>
      <c r="F159" s="6" t="s">
        <v>1549</v>
      </c>
      <c r="G159" s="6" t="s">
        <v>284</v>
      </c>
      <c r="H159" s="11" t="str">
        <f>CONCATENATE("TO:0000430 (Germination Rate) = ", F159)</f>
        <v>TO:0000430 (Germination Rate) = Normal (Between 75% and 125%)</v>
      </c>
    </row>
    <row r="160" spans="1:8" x14ac:dyDescent="0.2">
      <c r="A160" s="6" t="s">
        <v>33</v>
      </c>
      <c r="B160" s="8">
        <v>0.53</v>
      </c>
      <c r="C160" s="6" t="s">
        <v>1399</v>
      </c>
      <c r="D160" s="6"/>
      <c r="E160" s="6" t="s">
        <v>3</v>
      </c>
      <c r="F160" s="6" t="s">
        <v>1552</v>
      </c>
      <c r="G160" s="6" t="s">
        <v>33</v>
      </c>
      <c r="H160" s="11" t="str">
        <f>CONCATENATE("TO:0000430 (Germination Rate) = ", F160)</f>
        <v>TO:0000430 (Germination Rate) = Low (Between 25% and 75%)</v>
      </c>
    </row>
    <row r="161" spans="1:8" x14ac:dyDescent="0.2">
      <c r="A161" s="6" t="s">
        <v>285</v>
      </c>
      <c r="B161" s="8">
        <v>1</v>
      </c>
      <c r="C161" s="6" t="s">
        <v>1399</v>
      </c>
      <c r="D161" s="6"/>
      <c r="E161" s="6" t="s">
        <v>2</v>
      </c>
      <c r="F161" s="6" t="s">
        <v>1549</v>
      </c>
      <c r="G161" s="6" t="s">
        <v>285</v>
      </c>
      <c r="H161" s="11" t="str">
        <f>CONCATENATE("TO:0000430 (Germination Rate) = ", F161)</f>
        <v>TO:0000430 (Germination Rate) = Normal (Between 75% and 125%)</v>
      </c>
    </row>
    <row r="162" spans="1:8" x14ac:dyDescent="0.2">
      <c r="A162" s="6" t="s">
        <v>41</v>
      </c>
      <c r="B162" s="8">
        <v>0.6</v>
      </c>
      <c r="C162" s="6" t="s">
        <v>1399</v>
      </c>
      <c r="D162" s="6"/>
      <c r="E162" s="6" t="s">
        <v>3</v>
      </c>
      <c r="F162" s="6" t="s">
        <v>1552</v>
      </c>
      <c r="G162" s="6" t="s">
        <v>41</v>
      </c>
      <c r="H162" s="11" t="str">
        <f>CONCATENATE("TO:0000430 (Germination Rate) = ", F162)</f>
        <v>TO:0000430 (Germination Rate) = Low (Between 25% and 75%)</v>
      </c>
    </row>
    <row r="163" spans="1:8" x14ac:dyDescent="0.2">
      <c r="A163" s="6" t="s">
        <v>1309</v>
      </c>
      <c r="B163" s="6">
        <v>8.3333333333333339</v>
      </c>
      <c r="C163" s="6" t="s">
        <v>1348</v>
      </c>
      <c r="D163" s="6"/>
      <c r="E163" s="6" t="s">
        <v>4</v>
      </c>
      <c r="F163" s="6" t="s">
        <v>1553</v>
      </c>
      <c r="G163" s="6" t="s">
        <v>1309</v>
      </c>
      <c r="H163" s="11" t="str">
        <f>CONCATENATE("TO:0000430 (Germination Rate) = ", F163)</f>
        <v>TO:0000430 (Germination Rate) = Very Low (Below 24%)</v>
      </c>
    </row>
    <row r="164" spans="1:8" x14ac:dyDescent="0.2">
      <c r="A164" s="6" t="s">
        <v>286</v>
      </c>
      <c r="B164" s="8">
        <v>1</v>
      </c>
      <c r="C164" s="6" t="s">
        <v>1399</v>
      </c>
      <c r="D164" s="6"/>
      <c r="E164" s="6" t="s">
        <v>2</v>
      </c>
      <c r="F164" s="6" t="s">
        <v>1549</v>
      </c>
      <c r="G164" s="6" t="s">
        <v>286</v>
      </c>
      <c r="H164" s="11" t="str">
        <f>CONCATENATE("TO:0000430 (Germination Rate) = ", F164)</f>
        <v>TO:0000430 (Germination Rate) = Normal (Between 75% and 125%)</v>
      </c>
    </row>
    <row r="165" spans="1:8" x14ac:dyDescent="0.2">
      <c r="A165" s="6" t="s">
        <v>287</v>
      </c>
      <c r="B165" s="8">
        <v>1</v>
      </c>
      <c r="C165" s="6" t="s">
        <v>1399</v>
      </c>
      <c r="D165" s="6"/>
      <c r="E165" s="6" t="s">
        <v>2</v>
      </c>
      <c r="F165" s="6" t="s">
        <v>1549</v>
      </c>
      <c r="G165" s="6" t="s">
        <v>287</v>
      </c>
      <c r="H165" s="11" t="str">
        <f>CONCATENATE("TO:0000430 (Germination Rate) = ", F165)</f>
        <v>TO:0000430 (Germination Rate) = Normal (Between 75% and 125%)</v>
      </c>
    </row>
    <row r="166" spans="1:8" x14ac:dyDescent="0.2">
      <c r="A166" s="6" t="s">
        <v>139</v>
      </c>
      <c r="B166" s="8">
        <v>0.93</v>
      </c>
      <c r="C166" s="6" t="s">
        <v>1399</v>
      </c>
      <c r="D166" s="6"/>
      <c r="E166" s="6" t="s">
        <v>2</v>
      </c>
      <c r="F166" s="6" t="s">
        <v>1549</v>
      </c>
      <c r="G166" s="6" t="s">
        <v>139</v>
      </c>
      <c r="H166" s="11" t="str">
        <f>CONCATENATE("TO:0000430 (Germination Rate) = ", F166)</f>
        <v>TO:0000430 (Germination Rate) = Normal (Between 75% and 125%)</v>
      </c>
    </row>
    <row r="167" spans="1:8" x14ac:dyDescent="0.2">
      <c r="A167" s="6" t="s">
        <v>288</v>
      </c>
      <c r="B167" s="8">
        <v>1</v>
      </c>
      <c r="C167" s="6" t="s">
        <v>1399</v>
      </c>
      <c r="D167" s="6"/>
      <c r="E167" s="6" t="s">
        <v>2</v>
      </c>
      <c r="F167" s="6" t="s">
        <v>1549</v>
      </c>
      <c r="G167" s="6" t="s">
        <v>288</v>
      </c>
      <c r="H167" s="11" t="str">
        <f>CONCATENATE("TO:0000430 (Germination Rate) = ", F167)</f>
        <v>TO:0000430 (Germination Rate) = Normal (Between 75% and 125%)</v>
      </c>
    </row>
    <row r="168" spans="1:8" x14ac:dyDescent="0.2">
      <c r="A168" s="6" t="s">
        <v>140</v>
      </c>
      <c r="B168" s="8">
        <v>0.93</v>
      </c>
      <c r="C168" s="6" t="s">
        <v>1399</v>
      </c>
      <c r="D168" s="6"/>
      <c r="E168" s="6" t="s">
        <v>2</v>
      </c>
      <c r="F168" s="6" t="s">
        <v>1549</v>
      </c>
      <c r="G168" s="6" t="s">
        <v>140</v>
      </c>
      <c r="H168" s="11" t="str">
        <f>CONCATENATE("TO:0000430 (Germination Rate) = ", F168)</f>
        <v>TO:0000430 (Germination Rate) = Normal (Between 75% and 125%)</v>
      </c>
    </row>
    <row r="169" spans="1:8" x14ac:dyDescent="0.2">
      <c r="A169" s="6" t="s">
        <v>289</v>
      </c>
      <c r="B169" s="8">
        <v>1</v>
      </c>
      <c r="C169" s="6" t="s">
        <v>1399</v>
      </c>
      <c r="D169" s="6"/>
      <c r="E169" s="6" t="s">
        <v>2</v>
      </c>
      <c r="F169" s="6" t="s">
        <v>1549</v>
      </c>
      <c r="G169" s="6" t="s">
        <v>289</v>
      </c>
      <c r="H169" s="11" t="str">
        <f>CONCATENATE("TO:0000430 (Germination Rate) = ", F169)</f>
        <v>TO:0000430 (Germination Rate) = Normal (Between 75% and 125%)</v>
      </c>
    </row>
    <row r="170" spans="1:8" x14ac:dyDescent="0.2">
      <c r="A170" s="6" t="s">
        <v>105</v>
      </c>
      <c r="B170" s="8">
        <v>0.87</v>
      </c>
      <c r="C170" s="6" t="s">
        <v>1399</v>
      </c>
      <c r="D170" s="6"/>
      <c r="E170" s="6" t="s">
        <v>2</v>
      </c>
      <c r="F170" s="6" t="s">
        <v>1549</v>
      </c>
      <c r="G170" s="6" t="s">
        <v>105</v>
      </c>
      <c r="H170" s="11" t="str">
        <f>CONCATENATE("TO:0000430 (Germination Rate) = ", F170)</f>
        <v>TO:0000430 (Germination Rate) = Normal (Between 75% and 125%)</v>
      </c>
    </row>
    <row r="171" spans="1:8" x14ac:dyDescent="0.2">
      <c r="A171" s="6" t="s">
        <v>141</v>
      </c>
      <c r="B171" s="8">
        <v>0.93</v>
      </c>
      <c r="C171" s="6" t="s">
        <v>1399</v>
      </c>
      <c r="D171" s="6"/>
      <c r="E171" s="6" t="s">
        <v>2</v>
      </c>
      <c r="F171" s="6" t="s">
        <v>1549</v>
      </c>
      <c r="G171" s="6" t="s">
        <v>141</v>
      </c>
      <c r="H171" s="11" t="str">
        <f>CONCATENATE("TO:0000430 (Germination Rate) = ", F171)</f>
        <v>TO:0000430 (Germination Rate) = Normal (Between 75% and 125%)</v>
      </c>
    </row>
    <row r="172" spans="1:8" x14ac:dyDescent="0.2">
      <c r="A172" s="6" t="s">
        <v>35</v>
      </c>
      <c r="B172" s="8">
        <v>0.53</v>
      </c>
      <c r="C172" s="6" t="s">
        <v>1399</v>
      </c>
      <c r="D172" s="6"/>
      <c r="E172" s="6" t="s">
        <v>3</v>
      </c>
      <c r="F172" s="6" t="s">
        <v>1552</v>
      </c>
      <c r="G172" s="6" t="s">
        <v>35</v>
      </c>
      <c r="H172" s="11" t="str">
        <f>CONCATENATE("TO:0000430 (Germination Rate) = ", F172)</f>
        <v>TO:0000430 (Germination Rate) = Low (Between 25% and 75%)</v>
      </c>
    </row>
    <row r="173" spans="1:8" x14ac:dyDescent="0.2">
      <c r="A173" s="6" t="s">
        <v>290</v>
      </c>
      <c r="B173" s="8">
        <v>1</v>
      </c>
      <c r="C173" s="6" t="s">
        <v>1399</v>
      </c>
      <c r="D173" s="6"/>
      <c r="E173" s="6" t="s">
        <v>2</v>
      </c>
      <c r="F173" s="6" t="s">
        <v>1549</v>
      </c>
      <c r="G173" s="6" t="s">
        <v>290</v>
      </c>
      <c r="H173" s="11" t="str">
        <f>CONCATENATE("TO:0000430 (Germination Rate) = ", F173)</f>
        <v>TO:0000430 (Germination Rate) = Normal (Between 75% and 125%)</v>
      </c>
    </row>
    <row r="174" spans="1:8" x14ac:dyDescent="0.2">
      <c r="A174" s="6" t="s">
        <v>142</v>
      </c>
      <c r="B174" s="8">
        <v>0.93</v>
      </c>
      <c r="C174" s="6" t="s">
        <v>1399</v>
      </c>
      <c r="D174" s="6"/>
      <c r="E174" s="6" t="s">
        <v>2</v>
      </c>
      <c r="F174" s="6" t="s">
        <v>1549</v>
      </c>
      <c r="G174" s="6" t="s">
        <v>142</v>
      </c>
      <c r="H174" s="11" t="str">
        <f>CONCATENATE("TO:0000430 (Germination Rate) = ", F174)</f>
        <v>TO:0000430 (Germination Rate) = Normal (Between 75% and 125%)</v>
      </c>
    </row>
    <row r="175" spans="1:8" x14ac:dyDescent="0.2">
      <c r="A175" s="6" t="s">
        <v>106</v>
      </c>
      <c r="B175" s="8">
        <v>0.87</v>
      </c>
      <c r="C175" s="6" t="s">
        <v>1399</v>
      </c>
      <c r="D175" s="6"/>
      <c r="E175" s="6" t="s">
        <v>2</v>
      </c>
      <c r="F175" s="6" t="s">
        <v>1549</v>
      </c>
      <c r="G175" s="6" t="s">
        <v>106</v>
      </c>
      <c r="H175" s="11" t="str">
        <f>CONCATENATE("TO:0000430 (Germination Rate) = ", F175)</f>
        <v>TO:0000430 (Germination Rate) = Normal (Between 75% and 125%)</v>
      </c>
    </row>
    <row r="176" spans="1:8" x14ac:dyDescent="0.2">
      <c r="A176" s="6" t="s">
        <v>143</v>
      </c>
      <c r="B176" s="8">
        <v>0.93</v>
      </c>
      <c r="C176" s="6" t="s">
        <v>1399</v>
      </c>
      <c r="D176" s="6"/>
      <c r="E176" s="6" t="s">
        <v>2</v>
      </c>
      <c r="F176" s="6" t="s">
        <v>1549</v>
      </c>
      <c r="G176" s="6" t="s">
        <v>143</v>
      </c>
      <c r="H176" s="11" t="str">
        <f>CONCATENATE("TO:0000430 (Germination Rate) = ", F176)</f>
        <v>TO:0000430 (Germination Rate) = Normal (Between 75% and 125%)</v>
      </c>
    </row>
    <row r="177" spans="1:8" x14ac:dyDescent="0.2">
      <c r="A177" s="6" t="s">
        <v>66</v>
      </c>
      <c r="B177" s="8">
        <v>0.8</v>
      </c>
      <c r="C177" s="6" t="s">
        <v>1399</v>
      </c>
      <c r="D177" s="6"/>
      <c r="E177" s="6" t="s">
        <v>2</v>
      </c>
      <c r="F177" s="6" t="s">
        <v>1549</v>
      </c>
      <c r="G177" s="6" t="s">
        <v>66</v>
      </c>
      <c r="H177" s="11" t="str">
        <f>CONCATENATE("TO:0000430 (Germination Rate) = ", F177)</f>
        <v>TO:0000430 (Germination Rate) = Normal (Between 75% and 125%)</v>
      </c>
    </row>
    <row r="178" spans="1:8" x14ac:dyDescent="0.2">
      <c r="A178" s="6" t="s">
        <v>56</v>
      </c>
      <c r="B178" s="8">
        <v>0.73</v>
      </c>
      <c r="C178" s="6" t="s">
        <v>1399</v>
      </c>
      <c r="D178" s="6"/>
      <c r="E178" s="6" t="s">
        <v>3</v>
      </c>
      <c r="F178" s="6" t="s">
        <v>1552</v>
      </c>
      <c r="G178" s="6" t="s">
        <v>56</v>
      </c>
      <c r="H178" s="11" t="str">
        <f>CONCATENATE("TO:0000430 (Germination Rate) = ", F178)</f>
        <v>TO:0000430 (Germination Rate) = Low (Between 25% and 75%)</v>
      </c>
    </row>
    <row r="179" spans="1:8" x14ac:dyDescent="0.2">
      <c r="A179" s="6" t="s">
        <v>291</v>
      </c>
      <c r="B179" s="8">
        <v>1</v>
      </c>
      <c r="C179" s="6" t="s">
        <v>1399</v>
      </c>
      <c r="D179" s="6"/>
      <c r="E179" s="6" t="s">
        <v>2</v>
      </c>
      <c r="F179" s="6" t="s">
        <v>1549</v>
      </c>
      <c r="G179" s="6" t="s">
        <v>291</v>
      </c>
      <c r="H179" s="11" t="str">
        <f>CONCATENATE("TO:0000430 (Germination Rate) = ", F179)</f>
        <v>TO:0000430 (Germination Rate) = Normal (Between 75% and 125%)</v>
      </c>
    </row>
    <row r="180" spans="1:8" x14ac:dyDescent="0.2">
      <c r="A180" s="6" t="s">
        <v>292</v>
      </c>
      <c r="B180" s="8">
        <v>1</v>
      </c>
      <c r="C180" s="6" t="s">
        <v>1399</v>
      </c>
      <c r="D180" s="6"/>
      <c r="E180" s="6" t="s">
        <v>2</v>
      </c>
      <c r="F180" s="6" t="s">
        <v>1549</v>
      </c>
      <c r="G180" s="6" t="s">
        <v>292</v>
      </c>
      <c r="H180" s="11" t="str">
        <f>CONCATENATE("TO:0000430 (Germination Rate) = ", F180)</f>
        <v>TO:0000430 (Germination Rate) = Normal (Between 75% and 125%)</v>
      </c>
    </row>
    <row r="181" spans="1:8" x14ac:dyDescent="0.2">
      <c r="A181" s="6" t="s">
        <v>293</v>
      </c>
      <c r="B181" s="8">
        <v>1</v>
      </c>
      <c r="C181" s="6" t="s">
        <v>1399</v>
      </c>
      <c r="D181" s="6"/>
      <c r="E181" s="6" t="s">
        <v>2</v>
      </c>
      <c r="F181" s="6" t="s">
        <v>1549</v>
      </c>
      <c r="G181" s="6" t="s">
        <v>293</v>
      </c>
      <c r="H181" s="11" t="str">
        <f>CONCATENATE("TO:0000430 (Germination Rate) = ", F181)</f>
        <v>TO:0000430 (Germination Rate) = Normal (Between 75% and 125%)</v>
      </c>
    </row>
    <row r="182" spans="1:8" x14ac:dyDescent="0.2">
      <c r="A182" s="6" t="s">
        <v>67</v>
      </c>
      <c r="B182" s="8">
        <v>0.8</v>
      </c>
      <c r="C182" s="6" t="s">
        <v>1399</v>
      </c>
      <c r="D182" s="6"/>
      <c r="E182" s="6" t="s">
        <v>2</v>
      </c>
      <c r="F182" s="6" t="s">
        <v>1549</v>
      </c>
      <c r="G182" s="6" t="s">
        <v>67</v>
      </c>
      <c r="H182" s="11" t="str">
        <f>CONCATENATE("TO:0000430 (Germination Rate) = ", F182)</f>
        <v>TO:0000430 (Germination Rate) = Normal (Between 75% and 125%)</v>
      </c>
    </row>
    <row r="183" spans="1:8" x14ac:dyDescent="0.2">
      <c r="A183" s="6" t="s">
        <v>144</v>
      </c>
      <c r="B183" s="8">
        <v>0.93</v>
      </c>
      <c r="C183" s="6" t="s">
        <v>1399</v>
      </c>
      <c r="D183" s="6"/>
      <c r="E183" s="6" t="s">
        <v>2</v>
      </c>
      <c r="F183" s="6" t="s">
        <v>1549</v>
      </c>
      <c r="G183" s="6" t="s">
        <v>144</v>
      </c>
      <c r="H183" s="11" t="str">
        <f>CONCATENATE("TO:0000430 (Germination Rate) = ", F183)</f>
        <v>TO:0000430 (Germination Rate) = Normal (Between 75% and 125%)</v>
      </c>
    </row>
    <row r="184" spans="1:8" x14ac:dyDescent="0.2">
      <c r="A184" s="6" t="s">
        <v>145</v>
      </c>
      <c r="B184" s="8">
        <v>0.93</v>
      </c>
      <c r="C184" s="6" t="s">
        <v>1399</v>
      </c>
      <c r="D184" s="6"/>
      <c r="E184" s="6" t="s">
        <v>2</v>
      </c>
      <c r="F184" s="6" t="s">
        <v>1549</v>
      </c>
      <c r="G184" s="6" t="s">
        <v>145</v>
      </c>
      <c r="H184" s="11" t="str">
        <f>CONCATENATE("TO:0000430 (Germination Rate) = ", F184)</f>
        <v>TO:0000430 (Germination Rate) = Normal (Between 75% and 125%)</v>
      </c>
    </row>
    <row r="185" spans="1:8" x14ac:dyDescent="0.2">
      <c r="A185" s="6" t="s">
        <v>294</v>
      </c>
      <c r="B185" s="8">
        <v>1</v>
      </c>
      <c r="C185" s="6" t="s">
        <v>1399</v>
      </c>
      <c r="D185" s="6"/>
      <c r="E185" s="6" t="s">
        <v>2</v>
      </c>
      <c r="F185" s="6" t="s">
        <v>1549</v>
      </c>
      <c r="G185" s="6" t="s">
        <v>294</v>
      </c>
      <c r="H185" s="11" t="str">
        <f>CONCATENATE("TO:0000430 (Germination Rate) = ", F185)</f>
        <v>TO:0000430 (Germination Rate) = Normal (Between 75% and 125%)</v>
      </c>
    </row>
    <row r="186" spans="1:8" x14ac:dyDescent="0.2">
      <c r="A186" s="6" t="s">
        <v>42</v>
      </c>
      <c r="B186" s="8">
        <v>0.6</v>
      </c>
      <c r="C186" s="6" t="s">
        <v>1399</v>
      </c>
      <c r="D186" s="6"/>
      <c r="E186" s="6" t="s">
        <v>3</v>
      </c>
      <c r="F186" s="6" t="s">
        <v>1552</v>
      </c>
      <c r="G186" s="6" t="s">
        <v>42</v>
      </c>
      <c r="H186" s="11" t="str">
        <f>CONCATENATE("TO:0000430 (Germination Rate) = ", F186)</f>
        <v>TO:0000430 (Germination Rate) = Low (Between 25% and 75%)</v>
      </c>
    </row>
    <row r="187" spans="1:8" x14ac:dyDescent="0.2">
      <c r="A187" s="6" t="s">
        <v>295</v>
      </c>
      <c r="B187" s="8">
        <v>1</v>
      </c>
      <c r="C187" s="6" t="s">
        <v>1399</v>
      </c>
      <c r="D187" s="6"/>
      <c r="E187" s="6" t="s">
        <v>2</v>
      </c>
      <c r="F187" s="6" t="s">
        <v>1549</v>
      </c>
      <c r="G187" s="6" t="s">
        <v>295</v>
      </c>
      <c r="H187" s="11" t="str">
        <f>CONCATENATE("TO:0000430 (Germination Rate) = ", F187)</f>
        <v>TO:0000430 (Germination Rate) = Normal (Between 75% and 125%)</v>
      </c>
    </row>
    <row r="188" spans="1:8" x14ac:dyDescent="0.2">
      <c r="A188" s="6" t="s">
        <v>107</v>
      </c>
      <c r="B188" s="8">
        <v>0.87</v>
      </c>
      <c r="C188" s="6" t="s">
        <v>1399</v>
      </c>
      <c r="D188" s="6"/>
      <c r="E188" s="6" t="s">
        <v>2</v>
      </c>
      <c r="F188" s="6" t="s">
        <v>1549</v>
      </c>
      <c r="G188" s="6" t="s">
        <v>107</v>
      </c>
      <c r="H188" s="11" t="str">
        <f>CONCATENATE("TO:0000430 (Germination Rate) = ", F188)</f>
        <v>TO:0000430 (Germination Rate) = Normal (Between 75% and 125%)</v>
      </c>
    </row>
    <row r="189" spans="1:8" x14ac:dyDescent="0.2">
      <c r="A189" s="6" t="s">
        <v>108</v>
      </c>
      <c r="B189" s="8">
        <v>0.87</v>
      </c>
      <c r="C189" s="6" t="s">
        <v>1399</v>
      </c>
      <c r="D189" s="6"/>
      <c r="E189" s="6" t="s">
        <v>2</v>
      </c>
      <c r="F189" s="6" t="s">
        <v>1549</v>
      </c>
      <c r="G189" s="6" t="s">
        <v>108</v>
      </c>
      <c r="H189" s="11" t="str">
        <f>CONCATENATE("TO:0000430 (Germination Rate) = ", F189)</f>
        <v>TO:0000430 (Germination Rate) = Normal (Between 75% and 125%)</v>
      </c>
    </row>
    <row r="190" spans="1:8" x14ac:dyDescent="0.2">
      <c r="A190" s="6" t="s">
        <v>296</v>
      </c>
      <c r="B190" s="8">
        <v>1</v>
      </c>
      <c r="C190" s="6" t="s">
        <v>1399</v>
      </c>
      <c r="D190" s="6"/>
      <c r="E190" s="6" t="s">
        <v>2</v>
      </c>
      <c r="F190" s="6" t="s">
        <v>1549</v>
      </c>
      <c r="G190" s="6" t="s">
        <v>296</v>
      </c>
      <c r="H190" s="11" t="str">
        <f>CONCATENATE("TO:0000430 (Germination Rate) = ", F190)</f>
        <v>TO:0000430 (Germination Rate) = Normal (Between 75% and 125%)</v>
      </c>
    </row>
    <row r="191" spans="1:8" x14ac:dyDescent="0.2">
      <c r="A191" s="6" t="s">
        <v>146</v>
      </c>
      <c r="B191" s="8">
        <v>0.93</v>
      </c>
      <c r="C191" s="6" t="s">
        <v>1399</v>
      </c>
      <c r="D191" s="6"/>
      <c r="E191" s="6" t="s">
        <v>2</v>
      </c>
      <c r="F191" s="6" t="s">
        <v>1549</v>
      </c>
      <c r="G191" s="6" t="s">
        <v>146</v>
      </c>
      <c r="H191" s="11" t="str">
        <f>CONCATENATE("TO:0000430 (Germination Rate) = ", F191)</f>
        <v>TO:0000430 (Germination Rate) = Normal (Between 75% and 125%)</v>
      </c>
    </row>
    <row r="192" spans="1:8" x14ac:dyDescent="0.2">
      <c r="A192" s="6" t="s">
        <v>57</v>
      </c>
      <c r="B192" s="8">
        <v>0.73</v>
      </c>
      <c r="C192" s="6" t="s">
        <v>1399</v>
      </c>
      <c r="D192" s="6"/>
      <c r="E192" s="6" t="s">
        <v>3</v>
      </c>
      <c r="F192" s="6" t="s">
        <v>1552</v>
      </c>
      <c r="G192" s="6" t="s">
        <v>57</v>
      </c>
      <c r="H192" s="11" t="str">
        <f>CONCATENATE("TO:0000430 (Germination Rate) = ", F192)</f>
        <v>TO:0000430 (Germination Rate) = Low (Between 25% and 75%)</v>
      </c>
    </row>
    <row r="193" spans="1:8" x14ac:dyDescent="0.2">
      <c r="A193" s="6" t="s">
        <v>297</v>
      </c>
      <c r="B193" s="8">
        <v>1</v>
      </c>
      <c r="C193" s="6" t="s">
        <v>1399</v>
      </c>
      <c r="D193" s="6"/>
      <c r="E193" s="6" t="s">
        <v>2</v>
      </c>
      <c r="F193" s="6" t="s">
        <v>1549</v>
      </c>
      <c r="G193" s="6" t="s">
        <v>297</v>
      </c>
      <c r="H193" s="11" t="str">
        <f>CONCATENATE("TO:0000430 (Germination Rate) = ", F193)</f>
        <v>TO:0000430 (Germination Rate) = Normal (Between 75% and 125%)</v>
      </c>
    </row>
    <row r="194" spans="1:8" x14ac:dyDescent="0.2">
      <c r="A194" s="6" t="s">
        <v>50</v>
      </c>
      <c r="B194" s="8">
        <v>0.67</v>
      </c>
      <c r="C194" s="6" t="s">
        <v>1399</v>
      </c>
      <c r="D194" s="6"/>
      <c r="E194" s="6" t="s">
        <v>3</v>
      </c>
      <c r="F194" s="6" t="s">
        <v>1552</v>
      </c>
      <c r="G194" s="6" t="s">
        <v>50</v>
      </c>
      <c r="H194" s="11" t="str">
        <f>CONCATENATE("TO:0000430 (Germination Rate) = ", F194)</f>
        <v>TO:0000430 (Germination Rate) = Low (Between 25% and 75%)</v>
      </c>
    </row>
    <row r="195" spans="1:8" x14ac:dyDescent="0.2">
      <c r="A195" s="6" t="s">
        <v>1310</v>
      </c>
      <c r="B195" s="6">
        <v>16.666666666666668</v>
      </c>
      <c r="C195" s="6" t="s">
        <v>1348</v>
      </c>
      <c r="D195" s="6"/>
      <c r="E195" s="6" t="s">
        <v>4</v>
      </c>
      <c r="F195" s="6" t="s">
        <v>1553</v>
      </c>
      <c r="G195" s="6" t="s">
        <v>1310</v>
      </c>
      <c r="H195" s="11" t="str">
        <f>CONCATENATE("TO:0000430 (Germination Rate) = ", F195)</f>
        <v>TO:0000430 (Germination Rate) = Very Low (Below 24%)</v>
      </c>
    </row>
    <row r="196" spans="1:8" x14ac:dyDescent="0.2">
      <c r="A196" s="6" t="s">
        <v>298</v>
      </c>
      <c r="B196" s="8">
        <v>1</v>
      </c>
      <c r="C196" s="6" t="s">
        <v>1399</v>
      </c>
      <c r="D196" s="6"/>
      <c r="E196" s="6" t="s">
        <v>2</v>
      </c>
      <c r="F196" s="6" t="s">
        <v>1549</v>
      </c>
      <c r="G196" s="6" t="s">
        <v>298</v>
      </c>
      <c r="H196" s="11" t="str">
        <f>CONCATENATE("TO:0000430 (Germination Rate) = ", F196)</f>
        <v>TO:0000430 (Germination Rate) = Normal (Between 75% and 125%)</v>
      </c>
    </row>
    <row r="197" spans="1:8" x14ac:dyDescent="0.2">
      <c r="A197" s="6" t="s">
        <v>147</v>
      </c>
      <c r="B197" s="8">
        <v>0.93</v>
      </c>
      <c r="C197" s="6" t="s">
        <v>1399</v>
      </c>
      <c r="D197" s="6"/>
      <c r="E197" s="6" t="s">
        <v>2</v>
      </c>
      <c r="F197" s="6" t="s">
        <v>1549</v>
      </c>
      <c r="G197" s="6" t="s">
        <v>147</v>
      </c>
      <c r="H197" s="11" t="str">
        <f>CONCATENATE("TO:0000430 (Germination Rate) = ", F197)</f>
        <v>TO:0000430 (Germination Rate) = Normal (Between 75% and 125%)</v>
      </c>
    </row>
    <row r="198" spans="1:8" x14ac:dyDescent="0.2">
      <c r="A198" s="6" t="s">
        <v>299</v>
      </c>
      <c r="B198" s="8">
        <v>1</v>
      </c>
      <c r="C198" s="6" t="s">
        <v>1399</v>
      </c>
      <c r="D198" s="6"/>
      <c r="E198" s="6" t="s">
        <v>2</v>
      </c>
      <c r="F198" s="6" t="s">
        <v>1549</v>
      </c>
      <c r="G198" s="6" t="s">
        <v>299</v>
      </c>
      <c r="H198" s="11" t="str">
        <f>CONCATENATE("TO:0000430 (Germination Rate) = ", F198)</f>
        <v>TO:0000430 (Germination Rate) = Normal (Between 75% and 125%)</v>
      </c>
    </row>
    <row r="199" spans="1:8" x14ac:dyDescent="0.2">
      <c r="A199" s="6" t="s">
        <v>300</v>
      </c>
      <c r="B199" s="8">
        <v>1</v>
      </c>
      <c r="C199" s="6" t="s">
        <v>1399</v>
      </c>
      <c r="D199" s="6"/>
      <c r="E199" s="6" t="s">
        <v>2</v>
      </c>
      <c r="F199" s="6" t="s">
        <v>1549</v>
      </c>
      <c r="G199" s="6" t="s">
        <v>300</v>
      </c>
      <c r="H199" s="11" t="str">
        <f>CONCATENATE("TO:0000430 (Germination Rate) = ", F199)</f>
        <v>TO:0000430 (Germination Rate) = Normal (Between 75% and 125%)</v>
      </c>
    </row>
    <row r="200" spans="1:8" x14ac:dyDescent="0.2">
      <c r="A200" s="6" t="s">
        <v>301</v>
      </c>
      <c r="B200" s="7">
        <v>1</v>
      </c>
      <c r="C200" s="6" t="s">
        <v>1400</v>
      </c>
      <c r="D200" s="6"/>
      <c r="E200" s="6" t="s">
        <v>2</v>
      </c>
      <c r="F200" s="6" t="s">
        <v>1549</v>
      </c>
      <c r="G200" s="6" t="s">
        <v>301</v>
      </c>
      <c r="H200" s="11" t="str">
        <f>CONCATENATE("TO:0000430 (Germination Rate) = ", F200)</f>
        <v>TO:0000430 (Germination Rate) = Normal (Between 75% and 125%)</v>
      </c>
    </row>
    <row r="201" spans="1:8" x14ac:dyDescent="0.2">
      <c r="A201" s="6" t="s">
        <v>184</v>
      </c>
      <c r="B201" s="10">
        <v>0.93330000000000002</v>
      </c>
      <c r="C201" s="6" t="s">
        <v>1400</v>
      </c>
      <c r="D201" s="6"/>
      <c r="E201" s="6" t="s">
        <v>2</v>
      </c>
      <c r="F201" s="6" t="s">
        <v>1549</v>
      </c>
      <c r="G201" s="6" t="s">
        <v>184</v>
      </c>
      <c r="H201" s="11" t="str">
        <f>CONCATENATE("TO:0000430 (Germination Rate) = ", F201)</f>
        <v>TO:0000430 (Germination Rate) = Normal (Between 75% and 125%)</v>
      </c>
    </row>
    <row r="202" spans="1:8" x14ac:dyDescent="0.2">
      <c r="A202" s="6" t="s">
        <v>302</v>
      </c>
      <c r="B202" s="7">
        <v>1</v>
      </c>
      <c r="C202" s="6" t="s">
        <v>1400</v>
      </c>
      <c r="D202" s="6"/>
      <c r="E202" s="6" t="s">
        <v>2</v>
      </c>
      <c r="F202" s="6" t="s">
        <v>1549</v>
      </c>
      <c r="G202" s="6" t="s">
        <v>302</v>
      </c>
      <c r="H202" s="11" t="str">
        <f>CONCATENATE("TO:0000430 (Germination Rate) = ", F202)</f>
        <v>TO:0000430 (Germination Rate) = Normal (Between 75% and 125%)</v>
      </c>
    </row>
    <row r="203" spans="1:8" x14ac:dyDescent="0.2">
      <c r="A203" s="6" t="s">
        <v>303</v>
      </c>
      <c r="B203" s="7">
        <v>1</v>
      </c>
      <c r="C203" s="6" t="s">
        <v>1400</v>
      </c>
      <c r="D203" s="6"/>
      <c r="E203" s="6" t="s">
        <v>2</v>
      </c>
      <c r="F203" s="6" t="s">
        <v>1549</v>
      </c>
      <c r="G203" s="6" t="s">
        <v>303</v>
      </c>
      <c r="H203" s="11" t="str">
        <f>CONCATENATE("TO:0000430 (Germination Rate) = ", F203)</f>
        <v>TO:0000430 (Germination Rate) = Normal (Between 75% and 125%)</v>
      </c>
    </row>
    <row r="204" spans="1:8" x14ac:dyDescent="0.2">
      <c r="A204" s="6" t="s">
        <v>185</v>
      </c>
      <c r="B204" s="10">
        <v>0.93330000000000002</v>
      </c>
      <c r="C204" s="6" t="s">
        <v>1400</v>
      </c>
      <c r="D204" s="6"/>
      <c r="E204" s="6" t="s">
        <v>2</v>
      </c>
      <c r="F204" s="6" t="s">
        <v>1549</v>
      </c>
      <c r="G204" s="6" t="s">
        <v>185</v>
      </c>
      <c r="H204" s="11" t="str">
        <f>CONCATENATE("TO:0000430 (Germination Rate) = ", F204)</f>
        <v>TO:0000430 (Germination Rate) = Normal (Between 75% and 125%)</v>
      </c>
    </row>
    <row r="205" spans="1:8" x14ac:dyDescent="0.2">
      <c r="A205" s="6" t="s">
        <v>14</v>
      </c>
      <c r="B205" s="7">
        <v>0.1333</v>
      </c>
      <c r="C205" s="6" t="s">
        <v>1400</v>
      </c>
      <c r="D205" s="6"/>
      <c r="E205" s="6" t="s">
        <v>4</v>
      </c>
      <c r="F205" s="6" t="s">
        <v>1553</v>
      </c>
      <c r="G205" s="6" t="s">
        <v>14</v>
      </c>
      <c r="H205" s="11" t="str">
        <f>CONCATENATE("TO:0000430 (Germination Rate) = ", F205)</f>
        <v>TO:0000430 (Germination Rate) = Very Low (Below 24%)</v>
      </c>
    </row>
    <row r="206" spans="1:8" x14ac:dyDescent="0.2">
      <c r="A206" s="6" t="s">
        <v>304</v>
      </c>
      <c r="B206" s="7">
        <v>1</v>
      </c>
      <c r="C206" s="6" t="s">
        <v>1400</v>
      </c>
      <c r="D206" s="6"/>
      <c r="E206" s="6" t="s">
        <v>2</v>
      </c>
      <c r="F206" s="6" t="s">
        <v>1549</v>
      </c>
      <c r="G206" s="6" t="s">
        <v>304</v>
      </c>
      <c r="H206" s="11" t="str">
        <f>CONCATENATE("TO:0000430 (Germination Rate) = ", F206)</f>
        <v>TO:0000430 (Germination Rate) = Normal (Between 75% and 125%)</v>
      </c>
    </row>
    <row r="207" spans="1:8" x14ac:dyDescent="0.2">
      <c r="A207" s="6" t="s">
        <v>305</v>
      </c>
      <c r="B207" s="7">
        <v>1</v>
      </c>
      <c r="C207" s="6" t="s">
        <v>1400</v>
      </c>
      <c r="D207" s="6"/>
      <c r="E207" s="6" t="s">
        <v>2</v>
      </c>
      <c r="F207" s="6" t="s">
        <v>1549</v>
      </c>
      <c r="G207" s="6" t="s">
        <v>305</v>
      </c>
      <c r="H207" s="11" t="str">
        <f>CONCATENATE("TO:0000430 (Germination Rate) = ", F207)</f>
        <v>TO:0000430 (Germination Rate) = Normal (Between 75% and 125%)</v>
      </c>
    </row>
    <row r="208" spans="1:8" x14ac:dyDescent="0.2">
      <c r="A208" s="6" t="s">
        <v>82</v>
      </c>
      <c r="B208" s="7">
        <v>0.86670000000000003</v>
      </c>
      <c r="C208" s="6" t="s">
        <v>1400</v>
      </c>
      <c r="D208" s="6"/>
      <c r="E208" s="6" t="s">
        <v>2</v>
      </c>
      <c r="F208" s="6" t="s">
        <v>1549</v>
      </c>
      <c r="G208" s="6" t="s">
        <v>82</v>
      </c>
      <c r="H208" s="11" t="str">
        <f>CONCATENATE("TO:0000430 (Germination Rate) = ", F208)</f>
        <v>TO:0000430 (Germination Rate) = Normal (Between 75% and 125%)</v>
      </c>
    </row>
    <row r="209" spans="1:8" x14ac:dyDescent="0.2">
      <c r="A209" s="6" t="s">
        <v>60</v>
      </c>
      <c r="B209" s="7">
        <v>0.73329999999999995</v>
      </c>
      <c r="C209" s="6" t="s">
        <v>1400</v>
      </c>
      <c r="D209" s="6"/>
      <c r="E209" s="6" t="s">
        <v>3</v>
      </c>
      <c r="F209" s="6" t="s">
        <v>1552</v>
      </c>
      <c r="G209" s="6" t="s">
        <v>60</v>
      </c>
      <c r="H209" s="11" t="str">
        <f>CONCATENATE("TO:0000430 (Germination Rate) = ", F209)</f>
        <v>TO:0000430 (Germination Rate) = Low (Between 25% and 75%)</v>
      </c>
    </row>
    <row r="210" spans="1:8" x14ac:dyDescent="0.2">
      <c r="A210" s="6" t="s">
        <v>28</v>
      </c>
      <c r="B210" s="8">
        <v>0.4667</v>
      </c>
      <c r="C210" s="6" t="s">
        <v>1400</v>
      </c>
      <c r="D210" s="6"/>
      <c r="E210" s="6" t="s">
        <v>3</v>
      </c>
      <c r="F210" s="6" t="s">
        <v>1552</v>
      </c>
      <c r="G210" s="6" t="s">
        <v>28</v>
      </c>
      <c r="H210" s="11" t="str">
        <f>CONCATENATE("TO:0000430 (Germination Rate) = ", F210)</f>
        <v>TO:0000430 (Germination Rate) = Low (Between 25% and 75%)</v>
      </c>
    </row>
    <row r="211" spans="1:8" x14ac:dyDescent="0.2">
      <c r="A211" s="6" t="s">
        <v>186</v>
      </c>
      <c r="B211" s="10">
        <v>0.93330000000000002</v>
      </c>
      <c r="C211" s="6" t="s">
        <v>1400</v>
      </c>
      <c r="D211" s="6"/>
      <c r="E211" s="6" t="s">
        <v>2</v>
      </c>
      <c r="F211" s="6" t="s">
        <v>1549</v>
      </c>
      <c r="G211" s="6" t="s">
        <v>186</v>
      </c>
      <c r="H211" s="11" t="str">
        <f>CONCATENATE("TO:0000430 (Germination Rate) = ", F211)</f>
        <v>TO:0000430 (Germination Rate) = Normal (Between 75% and 125%)</v>
      </c>
    </row>
    <row r="212" spans="1:8" x14ac:dyDescent="0.2">
      <c r="A212" s="6" t="s">
        <v>316</v>
      </c>
      <c r="B212" s="7">
        <v>1</v>
      </c>
      <c r="C212" s="6" t="s">
        <v>1401</v>
      </c>
      <c r="D212" s="6"/>
      <c r="E212" s="6" t="s">
        <v>2</v>
      </c>
      <c r="F212" s="6" t="s">
        <v>1549</v>
      </c>
      <c r="G212" s="6" t="s">
        <v>316</v>
      </c>
      <c r="H212" s="11" t="str">
        <f>CONCATENATE("TO:0000430 (Germination Rate) = ", F212)</f>
        <v>TO:0000430 (Germination Rate) = Normal (Between 75% and 125%)</v>
      </c>
    </row>
    <row r="213" spans="1:8" x14ac:dyDescent="0.2">
      <c r="A213" s="6" t="s">
        <v>47</v>
      </c>
      <c r="B213" s="8">
        <v>0.66669999999999996</v>
      </c>
      <c r="C213" s="6" t="s">
        <v>1400</v>
      </c>
      <c r="D213" s="6"/>
      <c r="E213" s="6" t="s">
        <v>3</v>
      </c>
      <c r="F213" s="6" t="s">
        <v>1552</v>
      </c>
      <c r="G213" s="6" t="s">
        <v>47</v>
      </c>
      <c r="H213" s="11" t="str">
        <f>CONCATENATE("TO:0000430 (Germination Rate) = ", F213)</f>
        <v>TO:0000430 (Germination Rate) = Low (Between 25% and 75%)</v>
      </c>
    </row>
    <row r="214" spans="1:8" x14ac:dyDescent="0.2">
      <c r="A214" s="6" t="s">
        <v>306</v>
      </c>
      <c r="B214" s="7">
        <v>1</v>
      </c>
      <c r="C214" s="6" t="s">
        <v>1400</v>
      </c>
      <c r="D214" s="6"/>
      <c r="E214" s="6" t="s">
        <v>2</v>
      </c>
      <c r="F214" s="6" t="s">
        <v>1549</v>
      </c>
      <c r="G214" s="6" t="s">
        <v>306</v>
      </c>
      <c r="H214" s="11" t="str">
        <f>CONCATENATE("TO:0000430 (Germination Rate) = ", F214)</f>
        <v>TO:0000430 (Germination Rate) = Normal (Between 75% and 125%)</v>
      </c>
    </row>
    <row r="215" spans="1:8" x14ac:dyDescent="0.2">
      <c r="A215" s="6" t="s">
        <v>187</v>
      </c>
      <c r="B215" s="10">
        <v>0.93330000000000002</v>
      </c>
      <c r="C215" s="6" t="s">
        <v>1400</v>
      </c>
      <c r="D215" s="6"/>
      <c r="E215" s="6" t="s">
        <v>2</v>
      </c>
      <c r="F215" s="6" t="s">
        <v>1549</v>
      </c>
      <c r="G215" s="6" t="s">
        <v>187</v>
      </c>
      <c r="H215" s="11" t="str">
        <f>CONCATENATE("TO:0000430 (Germination Rate) = ", F215)</f>
        <v>TO:0000430 (Germination Rate) = Normal (Between 75% and 125%)</v>
      </c>
    </row>
    <row r="216" spans="1:8" x14ac:dyDescent="0.2">
      <c r="A216" s="6" t="s">
        <v>83</v>
      </c>
      <c r="B216" s="7">
        <v>0.86670000000000003</v>
      </c>
      <c r="C216" s="6" t="s">
        <v>1400</v>
      </c>
      <c r="D216" s="6"/>
      <c r="E216" s="6" t="s">
        <v>2</v>
      </c>
      <c r="F216" s="6" t="s">
        <v>1549</v>
      </c>
      <c r="G216" s="6" t="s">
        <v>83</v>
      </c>
      <c r="H216" s="11" t="str">
        <f>CONCATENATE("TO:0000430 (Germination Rate) = ", F216)</f>
        <v>TO:0000430 (Germination Rate) = Normal (Between 75% and 125%)</v>
      </c>
    </row>
    <row r="217" spans="1:8" x14ac:dyDescent="0.2">
      <c r="A217" s="6" t="s">
        <v>188</v>
      </c>
      <c r="B217" s="10">
        <v>0.93330000000000002</v>
      </c>
      <c r="C217" s="6" t="s">
        <v>1400</v>
      </c>
      <c r="D217" s="6"/>
      <c r="E217" s="6" t="s">
        <v>2</v>
      </c>
      <c r="F217" s="6" t="s">
        <v>1549</v>
      </c>
      <c r="G217" s="6" t="s">
        <v>188</v>
      </c>
      <c r="H217" s="11" t="str">
        <f>CONCATENATE("TO:0000430 (Germination Rate) = ", F217)</f>
        <v>TO:0000430 (Germination Rate) = Normal (Between 75% and 125%)</v>
      </c>
    </row>
    <row r="218" spans="1:8" x14ac:dyDescent="0.2">
      <c r="A218" s="6" t="s">
        <v>307</v>
      </c>
      <c r="B218" s="8">
        <v>1</v>
      </c>
      <c r="C218" s="6" t="s">
        <v>1400</v>
      </c>
      <c r="D218" s="6"/>
      <c r="E218" s="6" t="s">
        <v>2</v>
      </c>
      <c r="F218" s="6" t="s">
        <v>1549</v>
      </c>
      <c r="G218" s="6" t="s">
        <v>307</v>
      </c>
      <c r="H218" s="11" t="str">
        <f>CONCATENATE("TO:0000430 (Germination Rate) = ", F218)</f>
        <v>TO:0000430 (Germination Rate) = Normal (Between 75% and 125%)</v>
      </c>
    </row>
    <row r="219" spans="1:8" x14ac:dyDescent="0.2">
      <c r="A219" s="6" t="s">
        <v>308</v>
      </c>
      <c r="B219" s="8">
        <v>1</v>
      </c>
      <c r="C219" s="6" t="s">
        <v>1400</v>
      </c>
      <c r="D219" s="6"/>
      <c r="E219" s="6" t="s">
        <v>2</v>
      </c>
      <c r="F219" s="6" t="s">
        <v>1549</v>
      </c>
      <c r="G219" s="6" t="s">
        <v>308</v>
      </c>
      <c r="H219" s="11" t="str">
        <f>CONCATENATE("TO:0000430 (Germination Rate) = ", F219)</f>
        <v>TO:0000430 (Germination Rate) = Normal (Between 75% and 125%)</v>
      </c>
    </row>
    <row r="220" spans="1:8" x14ac:dyDescent="0.2">
      <c r="A220" s="6" t="s">
        <v>61</v>
      </c>
      <c r="B220" s="7">
        <v>0.73329999999999995</v>
      </c>
      <c r="C220" s="6" t="s">
        <v>1400</v>
      </c>
      <c r="D220" s="6"/>
      <c r="E220" s="6" t="s">
        <v>3</v>
      </c>
      <c r="F220" s="6" t="s">
        <v>1552</v>
      </c>
      <c r="G220" s="6" t="s">
        <v>61</v>
      </c>
      <c r="H220" s="11" t="str">
        <f>CONCATENATE("TO:0000430 (Germination Rate) = ", F220)</f>
        <v>TO:0000430 (Germination Rate) = Low (Between 25% and 75%)</v>
      </c>
    </row>
    <row r="221" spans="1:8" x14ac:dyDescent="0.2">
      <c r="A221" s="6" t="s">
        <v>309</v>
      </c>
      <c r="B221" s="8">
        <v>1</v>
      </c>
      <c r="C221" s="6" t="s">
        <v>1400</v>
      </c>
      <c r="D221" s="6"/>
      <c r="E221" s="6" t="s">
        <v>2</v>
      </c>
      <c r="F221" s="6" t="s">
        <v>1549</v>
      </c>
      <c r="G221" s="6" t="s">
        <v>309</v>
      </c>
      <c r="H221" s="11" t="str">
        <f>CONCATENATE("TO:0000430 (Germination Rate) = ", F221)</f>
        <v>TO:0000430 (Germination Rate) = Normal (Between 75% and 125%)</v>
      </c>
    </row>
    <row r="222" spans="1:8" x14ac:dyDescent="0.2">
      <c r="A222" s="6" t="s">
        <v>189</v>
      </c>
      <c r="B222" s="10">
        <v>0.93330000000000002</v>
      </c>
      <c r="C222" s="6" t="s">
        <v>1400</v>
      </c>
      <c r="D222" s="6"/>
      <c r="E222" s="6" t="s">
        <v>2</v>
      </c>
      <c r="F222" s="6" t="s">
        <v>1549</v>
      </c>
      <c r="G222" s="6" t="s">
        <v>189</v>
      </c>
      <c r="H222" s="11" t="str">
        <f>CONCATENATE("TO:0000430 (Germination Rate) = ", F222)</f>
        <v>TO:0000430 (Germination Rate) = Normal (Between 75% and 125%)</v>
      </c>
    </row>
    <row r="223" spans="1:8" x14ac:dyDescent="0.2">
      <c r="A223" s="6" t="s">
        <v>1283</v>
      </c>
      <c r="B223" s="6">
        <v>41.666666666666664</v>
      </c>
      <c r="C223" s="6" t="s">
        <v>1293</v>
      </c>
      <c r="D223" s="6"/>
      <c r="E223" s="6" t="s">
        <v>3</v>
      </c>
      <c r="F223" s="6" t="s">
        <v>1552</v>
      </c>
      <c r="G223" s="6" t="s">
        <v>1283</v>
      </c>
      <c r="H223" s="11" t="str">
        <f>CONCATENATE("TO:0000430 (Germination Rate) = ", F223)</f>
        <v>TO:0000430 (Germination Rate) = Low (Between 25% and 75%)</v>
      </c>
    </row>
    <row r="224" spans="1:8" x14ac:dyDescent="0.2">
      <c r="A224" s="6" t="s">
        <v>310</v>
      </c>
      <c r="B224" s="8">
        <v>1</v>
      </c>
      <c r="C224" s="6" t="s">
        <v>1400</v>
      </c>
      <c r="D224" s="6"/>
      <c r="E224" s="6" t="s">
        <v>2</v>
      </c>
      <c r="F224" s="6" t="s">
        <v>1549</v>
      </c>
      <c r="G224" s="6" t="s">
        <v>310</v>
      </c>
      <c r="H224" s="11" t="str">
        <f>CONCATENATE("TO:0000430 (Germination Rate) = ", F224)</f>
        <v>TO:0000430 (Germination Rate) = Normal (Between 75% and 125%)</v>
      </c>
    </row>
    <row r="225" spans="1:8" x14ac:dyDescent="0.2">
      <c r="A225" s="6" t="s">
        <v>84</v>
      </c>
      <c r="B225" s="7">
        <v>0.86670000000000003</v>
      </c>
      <c r="C225" s="6" t="s">
        <v>1400</v>
      </c>
      <c r="D225" s="6"/>
      <c r="E225" s="6" t="s">
        <v>2</v>
      </c>
      <c r="F225" s="6" t="s">
        <v>1549</v>
      </c>
      <c r="G225" s="6" t="s">
        <v>84</v>
      </c>
      <c r="H225" s="11" t="str">
        <f>CONCATENATE("TO:0000430 (Germination Rate) = ", F225)</f>
        <v>TO:0000430 (Germination Rate) = Normal (Between 75% and 125%)</v>
      </c>
    </row>
    <row r="226" spans="1:8" x14ac:dyDescent="0.2">
      <c r="A226" s="6" t="s">
        <v>190</v>
      </c>
      <c r="B226" s="10">
        <v>0.93330000000000002</v>
      </c>
      <c r="C226" s="6" t="s">
        <v>1400</v>
      </c>
      <c r="D226" s="6"/>
      <c r="E226" s="6" t="s">
        <v>2</v>
      </c>
      <c r="F226" s="6" t="s">
        <v>1549</v>
      </c>
      <c r="G226" s="6" t="s">
        <v>190</v>
      </c>
      <c r="H226" s="11" t="str">
        <f>CONCATENATE("TO:0000430 (Germination Rate) = ", F226)</f>
        <v>TO:0000430 (Germination Rate) = Normal (Between 75% and 125%)</v>
      </c>
    </row>
    <row r="227" spans="1:8" x14ac:dyDescent="0.2">
      <c r="A227" s="6" t="s">
        <v>85</v>
      </c>
      <c r="B227" s="7">
        <v>0.86670000000000003</v>
      </c>
      <c r="C227" s="6" t="s">
        <v>1400</v>
      </c>
      <c r="D227" s="6"/>
      <c r="E227" s="6" t="s">
        <v>2</v>
      </c>
      <c r="F227" s="6" t="s">
        <v>1549</v>
      </c>
      <c r="G227" s="6" t="s">
        <v>85</v>
      </c>
      <c r="H227" s="11" t="str">
        <f>CONCATENATE("TO:0000430 (Germination Rate) = ", F227)</f>
        <v>TO:0000430 (Germination Rate) = Normal (Between 75% and 125%)</v>
      </c>
    </row>
    <row r="228" spans="1:8" x14ac:dyDescent="0.2">
      <c r="A228" s="6" t="s">
        <v>311</v>
      </c>
      <c r="B228" s="8">
        <v>1</v>
      </c>
      <c r="C228" s="6" t="s">
        <v>1400</v>
      </c>
      <c r="D228" s="6"/>
      <c r="E228" s="6" t="s">
        <v>2</v>
      </c>
      <c r="F228" s="6" t="s">
        <v>1549</v>
      </c>
      <c r="G228" s="6" t="s">
        <v>311</v>
      </c>
      <c r="H228" s="11" t="str">
        <f>CONCATENATE("TO:0000430 (Germination Rate) = ", F228)</f>
        <v>TO:0000430 (Germination Rate) = Normal (Between 75% and 125%)</v>
      </c>
    </row>
    <row r="229" spans="1:8" x14ac:dyDescent="0.2">
      <c r="A229" s="6" t="s">
        <v>191</v>
      </c>
      <c r="B229" s="10">
        <v>0.93330000000000002</v>
      </c>
      <c r="C229" s="6" t="s">
        <v>1400</v>
      </c>
      <c r="D229" s="6"/>
      <c r="E229" s="6" t="s">
        <v>2</v>
      </c>
      <c r="F229" s="6" t="s">
        <v>1549</v>
      </c>
      <c r="G229" s="6" t="s">
        <v>191</v>
      </c>
      <c r="H229" s="11" t="str">
        <f>CONCATENATE("TO:0000430 (Germination Rate) = ", F229)</f>
        <v>TO:0000430 (Germination Rate) = Normal (Between 75% and 125%)</v>
      </c>
    </row>
    <row r="230" spans="1:8" x14ac:dyDescent="0.2">
      <c r="A230" s="6" t="s">
        <v>192</v>
      </c>
      <c r="B230" s="10">
        <v>0.93330000000000002</v>
      </c>
      <c r="C230" s="6" t="s">
        <v>1400</v>
      </c>
      <c r="D230" s="6"/>
      <c r="E230" s="6" t="s">
        <v>2</v>
      </c>
      <c r="F230" s="6" t="s">
        <v>1549</v>
      </c>
      <c r="G230" s="6" t="s">
        <v>192</v>
      </c>
      <c r="H230" s="11" t="str">
        <f>CONCATENATE("TO:0000430 (Germination Rate) = ", F230)</f>
        <v>TO:0000430 (Germination Rate) = Normal (Between 75% and 125%)</v>
      </c>
    </row>
    <row r="231" spans="1:8" x14ac:dyDescent="0.2">
      <c r="A231" s="6" t="s">
        <v>1311</v>
      </c>
      <c r="B231" s="7">
        <v>0.05</v>
      </c>
      <c r="C231" s="6" t="s">
        <v>1434</v>
      </c>
      <c r="D231" s="6"/>
      <c r="E231" s="6" t="s">
        <v>4</v>
      </c>
      <c r="F231" s="6" t="s">
        <v>1553</v>
      </c>
      <c r="G231" s="6" t="s">
        <v>1311</v>
      </c>
      <c r="H231" s="11" t="str">
        <f>CONCATENATE("TO:0000430 (Germination Rate) = ", F231)</f>
        <v>TO:0000430 (Germination Rate) = Very Low (Below 24%)</v>
      </c>
    </row>
    <row r="232" spans="1:8" x14ac:dyDescent="0.2">
      <c r="A232" s="6" t="s">
        <v>1311</v>
      </c>
      <c r="B232" s="6">
        <v>25</v>
      </c>
      <c r="C232" s="6" t="s">
        <v>1320</v>
      </c>
      <c r="D232" s="6"/>
      <c r="E232" s="6" t="s">
        <v>3</v>
      </c>
      <c r="F232" s="6" t="s">
        <v>1552</v>
      </c>
      <c r="G232" s="6" t="s">
        <v>1311</v>
      </c>
      <c r="H232" s="11" t="str">
        <f>CONCATENATE("TO:0000430 (Germination Rate) = ", F232)</f>
        <v>TO:0000430 (Germination Rate) = Low (Between 25% and 75%)</v>
      </c>
    </row>
    <row r="233" spans="1:8" x14ac:dyDescent="0.2">
      <c r="A233" s="6" t="s">
        <v>312</v>
      </c>
      <c r="B233" s="8">
        <v>1</v>
      </c>
      <c r="C233" s="6" t="s">
        <v>1400</v>
      </c>
      <c r="D233" s="6"/>
      <c r="E233" s="6" t="s">
        <v>2</v>
      </c>
      <c r="F233" s="6" t="s">
        <v>1549</v>
      </c>
      <c r="G233" s="6" t="s">
        <v>312</v>
      </c>
      <c r="H233" s="11" t="str">
        <f>CONCATENATE("TO:0000430 (Germination Rate) = ", F233)</f>
        <v>TO:0000430 (Germination Rate) = Normal (Between 75% and 125%)</v>
      </c>
    </row>
    <row r="234" spans="1:8" x14ac:dyDescent="0.2">
      <c r="A234" s="6" t="s">
        <v>1146</v>
      </c>
      <c r="B234" s="8">
        <v>1</v>
      </c>
      <c r="C234" s="6" t="s">
        <v>1439</v>
      </c>
      <c r="D234" s="6"/>
      <c r="E234" s="6" t="s">
        <v>2</v>
      </c>
      <c r="F234" s="6" t="s">
        <v>1549</v>
      </c>
      <c r="G234" s="6" t="s">
        <v>1146</v>
      </c>
      <c r="H234" s="11" t="str">
        <f>CONCATENATE("TO:0000430 (Germination Rate) = ", F234)</f>
        <v>TO:0000430 (Germination Rate) = Normal (Between 75% and 125%)</v>
      </c>
    </row>
    <row r="235" spans="1:8" x14ac:dyDescent="0.2">
      <c r="A235" s="6" t="s">
        <v>193</v>
      </c>
      <c r="B235" s="10">
        <v>0.93330000000000002</v>
      </c>
      <c r="C235" s="6" t="s">
        <v>1400</v>
      </c>
      <c r="D235" s="6"/>
      <c r="E235" s="6" t="s">
        <v>2</v>
      </c>
      <c r="F235" s="6" t="s">
        <v>1549</v>
      </c>
      <c r="G235" s="6" t="s">
        <v>193</v>
      </c>
      <c r="H235" s="11" t="str">
        <f>CONCATENATE("TO:0000430 (Germination Rate) = ", F235)</f>
        <v>TO:0000430 (Germination Rate) = Normal (Between 75% and 125%)</v>
      </c>
    </row>
    <row r="236" spans="1:8" x14ac:dyDescent="0.2">
      <c r="A236" s="6" t="s">
        <v>313</v>
      </c>
      <c r="B236" s="8">
        <v>1</v>
      </c>
      <c r="C236" s="6" t="s">
        <v>1400</v>
      </c>
      <c r="D236" s="6"/>
      <c r="E236" s="6" t="s">
        <v>2</v>
      </c>
      <c r="F236" s="6" t="s">
        <v>1549</v>
      </c>
      <c r="G236" s="6" t="s">
        <v>313</v>
      </c>
      <c r="H236" s="11" t="str">
        <f>CONCATENATE("TO:0000430 (Germination Rate) = ", F236)</f>
        <v>TO:0000430 (Germination Rate) = Normal (Between 75% and 125%)</v>
      </c>
    </row>
    <row r="237" spans="1:8" x14ac:dyDescent="0.2">
      <c r="A237" s="6" t="s">
        <v>314</v>
      </c>
      <c r="B237" s="8">
        <v>1</v>
      </c>
      <c r="C237" s="6" t="s">
        <v>1400</v>
      </c>
      <c r="D237" s="6"/>
      <c r="E237" s="6" t="s">
        <v>2</v>
      </c>
      <c r="F237" s="6" t="s">
        <v>1549</v>
      </c>
      <c r="G237" s="6" t="s">
        <v>314</v>
      </c>
      <c r="H237" s="11" t="str">
        <f>CONCATENATE("TO:0000430 (Germination Rate) = ", F237)</f>
        <v>TO:0000430 (Germination Rate) = Normal (Between 75% and 125%)</v>
      </c>
    </row>
    <row r="238" spans="1:8" x14ac:dyDescent="0.2">
      <c r="A238" s="6" t="s">
        <v>68</v>
      </c>
      <c r="B238" s="7">
        <v>0.8</v>
      </c>
      <c r="C238" s="6" t="s">
        <v>1400</v>
      </c>
      <c r="D238" s="6"/>
      <c r="E238" s="6" t="s">
        <v>2</v>
      </c>
      <c r="F238" s="6" t="s">
        <v>1549</v>
      </c>
      <c r="G238" s="6" t="s">
        <v>68</v>
      </c>
      <c r="H238" s="11" t="str">
        <f>CONCATENATE("TO:0000430 (Germination Rate) = ", F238)</f>
        <v>TO:0000430 (Germination Rate) = Normal (Between 75% and 125%)</v>
      </c>
    </row>
    <row r="239" spans="1:8" x14ac:dyDescent="0.2">
      <c r="A239" s="6" t="s">
        <v>194</v>
      </c>
      <c r="B239" s="10">
        <v>0.93330000000000002</v>
      </c>
      <c r="C239" s="6" t="s">
        <v>1400</v>
      </c>
      <c r="D239" s="6"/>
      <c r="E239" s="6" t="s">
        <v>2</v>
      </c>
      <c r="F239" s="6" t="s">
        <v>1549</v>
      </c>
      <c r="G239" s="6" t="s">
        <v>194</v>
      </c>
      <c r="H239" s="11" t="str">
        <f>CONCATENATE("TO:0000430 (Germination Rate) = ", F239)</f>
        <v>TO:0000430 (Germination Rate) = Normal (Between 75% and 125%)</v>
      </c>
    </row>
    <row r="240" spans="1:8" x14ac:dyDescent="0.2">
      <c r="A240" s="6" t="s">
        <v>86</v>
      </c>
      <c r="B240" s="7">
        <v>0.86670000000000003</v>
      </c>
      <c r="C240" s="6" t="s">
        <v>1400</v>
      </c>
      <c r="D240" s="6"/>
      <c r="E240" s="6" t="s">
        <v>2</v>
      </c>
      <c r="F240" s="6" t="s">
        <v>1549</v>
      </c>
      <c r="G240" s="6" t="s">
        <v>86</v>
      </c>
      <c r="H240" s="11" t="str">
        <f>CONCATENATE("TO:0000430 (Germination Rate) = ", F240)</f>
        <v>TO:0000430 (Germination Rate) = Normal (Between 75% and 125%)</v>
      </c>
    </row>
    <row r="241" spans="1:8" x14ac:dyDescent="0.2">
      <c r="A241" s="6" t="s">
        <v>315</v>
      </c>
      <c r="B241" s="8">
        <v>1</v>
      </c>
      <c r="C241" s="6" t="s">
        <v>1400</v>
      </c>
      <c r="D241" s="6"/>
      <c r="E241" s="6" t="s">
        <v>2</v>
      </c>
      <c r="F241" s="6" t="s">
        <v>1549</v>
      </c>
      <c r="G241" s="6" t="s">
        <v>315</v>
      </c>
      <c r="H241" s="11" t="str">
        <f>CONCATENATE("TO:0000430 (Germination Rate) = ", F241)</f>
        <v>TO:0000430 (Germination Rate) = Normal (Between 75% and 125%)</v>
      </c>
    </row>
    <row r="242" spans="1:8" x14ac:dyDescent="0.2">
      <c r="A242" s="6" t="s">
        <v>195</v>
      </c>
      <c r="B242" s="10">
        <v>0.93330000000000002</v>
      </c>
      <c r="C242" s="6" t="s">
        <v>1400</v>
      </c>
      <c r="D242" s="6"/>
      <c r="E242" s="6" t="s">
        <v>2</v>
      </c>
      <c r="F242" s="6" t="s">
        <v>1549</v>
      </c>
      <c r="G242" s="6" t="s">
        <v>195</v>
      </c>
      <c r="H242" s="11" t="str">
        <f>CONCATENATE("TO:0000430 (Germination Rate) = ", F242)</f>
        <v>TO:0000430 (Germination Rate) = Normal (Between 75% and 125%)</v>
      </c>
    </row>
    <row r="243" spans="1:8" x14ac:dyDescent="0.2">
      <c r="A243" s="6" t="s">
        <v>36</v>
      </c>
      <c r="B243" s="8">
        <v>0.5333</v>
      </c>
      <c r="C243" s="6" t="s">
        <v>1400</v>
      </c>
      <c r="D243" s="6"/>
      <c r="E243" s="6" t="s">
        <v>3</v>
      </c>
      <c r="F243" s="6" t="s">
        <v>1552</v>
      </c>
      <c r="G243" s="6" t="s">
        <v>36</v>
      </c>
      <c r="H243" s="11" t="str">
        <f>CONCATENATE("TO:0000430 (Germination Rate) = ", F243)</f>
        <v>TO:0000430 (Germination Rate) = Low (Between 25% and 75%)</v>
      </c>
    </row>
    <row r="244" spans="1:8" x14ac:dyDescent="0.2">
      <c r="A244" s="6" t="s">
        <v>148</v>
      </c>
      <c r="B244" s="7">
        <v>0.93300000000000005</v>
      </c>
      <c r="C244" s="6" t="s">
        <v>1401</v>
      </c>
      <c r="D244" s="6"/>
      <c r="E244" s="6" t="s">
        <v>2</v>
      </c>
      <c r="F244" s="6" t="s">
        <v>1549</v>
      </c>
      <c r="G244" s="6" t="s">
        <v>148</v>
      </c>
      <c r="H244" s="11" t="str">
        <f>CONCATENATE("TO:0000430 (Germination Rate) = ", F244)</f>
        <v>TO:0000430 (Germination Rate) = Normal (Between 75% and 125%)</v>
      </c>
    </row>
    <row r="245" spans="1:8" x14ac:dyDescent="0.2">
      <c r="A245" s="6" t="s">
        <v>149</v>
      </c>
      <c r="B245" s="7">
        <v>0.93300000000000005</v>
      </c>
      <c r="C245" s="6" t="s">
        <v>1401</v>
      </c>
      <c r="D245" s="6"/>
      <c r="E245" s="6" t="s">
        <v>2</v>
      </c>
      <c r="F245" s="6" t="s">
        <v>1549</v>
      </c>
      <c r="G245" s="6" t="s">
        <v>149</v>
      </c>
      <c r="H245" s="11" t="str">
        <f>CONCATENATE("TO:0000430 (Germination Rate) = ", F245)</f>
        <v>TO:0000430 (Germination Rate) = Normal (Between 75% and 125%)</v>
      </c>
    </row>
    <row r="246" spans="1:8" x14ac:dyDescent="0.2">
      <c r="A246" s="6" t="s">
        <v>87</v>
      </c>
      <c r="B246" s="7">
        <v>0.86699999999999999</v>
      </c>
      <c r="C246" s="6" t="s">
        <v>1401</v>
      </c>
      <c r="D246" s="6"/>
      <c r="E246" s="6" t="s">
        <v>2</v>
      </c>
      <c r="F246" s="6" t="s">
        <v>1549</v>
      </c>
      <c r="G246" s="6" t="s">
        <v>87</v>
      </c>
      <c r="H246" s="11" t="str">
        <f>CONCATENATE("TO:0000430 (Germination Rate) = ", F246)</f>
        <v>TO:0000430 (Germination Rate) = Normal (Between 75% and 125%)</v>
      </c>
    </row>
    <row r="247" spans="1:8" x14ac:dyDescent="0.2">
      <c r="A247" s="6" t="s">
        <v>1312</v>
      </c>
      <c r="B247" s="6">
        <v>8.3333333333333339</v>
      </c>
      <c r="C247" s="6" t="s">
        <v>1320</v>
      </c>
      <c r="D247" s="6"/>
      <c r="E247" s="6" t="s">
        <v>4</v>
      </c>
      <c r="F247" s="6" t="s">
        <v>1553</v>
      </c>
      <c r="G247" s="6" t="s">
        <v>1312</v>
      </c>
      <c r="H247" s="11" t="str">
        <f>CONCATENATE("TO:0000430 (Germination Rate) = ", F247)</f>
        <v>TO:0000430 (Germination Rate) = Very Low (Below 24%)</v>
      </c>
    </row>
    <row r="248" spans="1:8" x14ac:dyDescent="0.2">
      <c r="A248" s="6" t="s">
        <v>317</v>
      </c>
      <c r="B248" s="7">
        <v>1</v>
      </c>
      <c r="C248" s="6" t="s">
        <v>1401</v>
      </c>
      <c r="D248" s="6"/>
      <c r="E248" s="6" t="s">
        <v>2</v>
      </c>
      <c r="F248" s="6" t="s">
        <v>1549</v>
      </c>
      <c r="G248" s="6" t="s">
        <v>317</v>
      </c>
      <c r="H248" s="11" t="str">
        <f>CONCATENATE("TO:0000430 (Germination Rate) = ", F248)</f>
        <v>TO:0000430 (Germination Rate) = Normal (Between 75% and 125%)</v>
      </c>
    </row>
    <row r="249" spans="1:8" x14ac:dyDescent="0.2">
      <c r="A249" s="6" t="s">
        <v>1294</v>
      </c>
      <c r="B249" s="6">
        <v>8.3333333333333339</v>
      </c>
      <c r="C249" s="6" t="s">
        <v>1305</v>
      </c>
      <c r="D249" s="6"/>
      <c r="E249" s="6" t="s">
        <v>4</v>
      </c>
      <c r="F249" s="6" t="s">
        <v>1553</v>
      </c>
      <c r="G249" s="6" t="s">
        <v>1294</v>
      </c>
      <c r="H249" s="11" t="str">
        <f>CONCATENATE("TO:0000430 (Germination Rate) = ", F249)</f>
        <v>TO:0000430 (Germination Rate) = Very Low (Below 24%)</v>
      </c>
    </row>
    <row r="250" spans="1:8" x14ac:dyDescent="0.2">
      <c r="A250" s="6" t="s">
        <v>318</v>
      </c>
      <c r="B250" s="7">
        <v>1</v>
      </c>
      <c r="C250" s="6" t="s">
        <v>1401</v>
      </c>
      <c r="D250" s="6"/>
      <c r="E250" s="6" t="s">
        <v>2</v>
      </c>
      <c r="F250" s="6" t="s">
        <v>1549</v>
      </c>
      <c r="G250" s="6" t="s">
        <v>318</v>
      </c>
      <c r="H250" s="11" t="str">
        <f>CONCATENATE("TO:0000430 (Germination Rate) = ", F250)</f>
        <v>TO:0000430 (Germination Rate) = Normal (Between 75% and 125%)</v>
      </c>
    </row>
    <row r="251" spans="1:8" x14ac:dyDescent="0.2">
      <c r="A251" s="2" t="s">
        <v>1253</v>
      </c>
      <c r="B251" s="6">
        <v>33.333333333333336</v>
      </c>
      <c r="C251" s="6" t="s">
        <v>1255</v>
      </c>
      <c r="D251" s="6"/>
      <c r="E251" s="6" t="s">
        <v>3</v>
      </c>
      <c r="F251" s="6" t="s">
        <v>1552</v>
      </c>
      <c r="G251" s="2" t="s">
        <v>1253</v>
      </c>
      <c r="H251" s="11" t="str">
        <f>CONCATENATE("TO:0000430 (Germination Rate) = ", F251)</f>
        <v>TO:0000430 (Germination Rate) = Low (Between 25% and 75%)</v>
      </c>
    </row>
    <row r="252" spans="1:8" x14ac:dyDescent="0.2">
      <c r="A252" s="6" t="s">
        <v>88</v>
      </c>
      <c r="B252" s="7">
        <v>0.86699999999999999</v>
      </c>
      <c r="C252" s="6" t="s">
        <v>1401</v>
      </c>
      <c r="D252" s="6"/>
      <c r="E252" s="6" t="s">
        <v>2</v>
      </c>
      <c r="F252" s="6" t="s">
        <v>1549</v>
      </c>
      <c r="G252" s="6" t="s">
        <v>88</v>
      </c>
      <c r="H252" s="11" t="str">
        <f>CONCATENATE("TO:0000430 (Germination Rate) = ", F252)</f>
        <v>TO:0000430 (Germination Rate) = Normal (Between 75% and 125%)</v>
      </c>
    </row>
    <row r="253" spans="1:8" x14ac:dyDescent="0.2">
      <c r="A253" s="6" t="s">
        <v>1313</v>
      </c>
      <c r="B253" s="7">
        <v>0.15</v>
      </c>
      <c r="C253" s="6" t="s">
        <v>1434</v>
      </c>
      <c r="D253" s="6"/>
      <c r="E253" s="6" t="s">
        <v>4</v>
      </c>
      <c r="F253" s="6" t="s">
        <v>1553</v>
      </c>
      <c r="G253" s="6" t="s">
        <v>1313</v>
      </c>
      <c r="H253" s="11" t="str">
        <f>CONCATENATE("TO:0000430 (Germination Rate) = ", F253)</f>
        <v>TO:0000430 (Germination Rate) = Very Low (Below 24%)</v>
      </c>
    </row>
    <row r="254" spans="1:8" x14ac:dyDescent="0.2">
      <c r="A254" s="6" t="s">
        <v>1313</v>
      </c>
      <c r="B254" s="6">
        <v>33.333333333333336</v>
      </c>
      <c r="C254" s="6" t="s">
        <v>1320</v>
      </c>
      <c r="D254" s="6"/>
      <c r="E254" s="6" t="s">
        <v>3</v>
      </c>
      <c r="F254" s="6" t="s">
        <v>1552</v>
      </c>
      <c r="G254" s="6" t="s">
        <v>1313</v>
      </c>
      <c r="H254" s="11" t="str">
        <f>CONCATENATE("TO:0000430 (Germination Rate) = ", F254)</f>
        <v>TO:0000430 (Germination Rate) = Low (Between 25% and 75%)</v>
      </c>
    </row>
    <row r="255" spans="1:8" x14ac:dyDescent="0.2">
      <c r="A255" s="6" t="s">
        <v>319</v>
      </c>
      <c r="B255" s="7">
        <v>1</v>
      </c>
      <c r="C255" s="6" t="s">
        <v>1401</v>
      </c>
      <c r="D255" s="6"/>
      <c r="E255" s="6" t="s">
        <v>2</v>
      </c>
      <c r="F255" s="6" t="s">
        <v>1549</v>
      </c>
      <c r="G255" s="6" t="s">
        <v>319</v>
      </c>
      <c r="H255" s="11" t="str">
        <f>CONCATENATE("TO:0000430 (Germination Rate) = ", F255)</f>
        <v>TO:0000430 (Germination Rate) = Normal (Between 75% and 125%)</v>
      </c>
    </row>
    <row r="256" spans="1:8" x14ac:dyDescent="0.2">
      <c r="A256" s="6" t="s">
        <v>320</v>
      </c>
      <c r="B256" s="7">
        <v>1</v>
      </c>
      <c r="C256" s="6" t="s">
        <v>1401</v>
      </c>
      <c r="D256" s="6"/>
      <c r="E256" s="6" t="s">
        <v>2</v>
      </c>
      <c r="F256" s="6" t="s">
        <v>1549</v>
      </c>
      <c r="G256" s="6" t="s">
        <v>320</v>
      </c>
      <c r="H256" s="11" t="str">
        <f>CONCATENATE("TO:0000430 (Germination Rate) = ", F256)</f>
        <v>TO:0000430 (Germination Rate) = Normal (Between 75% and 125%)</v>
      </c>
    </row>
    <row r="257" spans="1:8" x14ac:dyDescent="0.2">
      <c r="A257" s="6" t="s">
        <v>89</v>
      </c>
      <c r="B257" s="7">
        <v>0.86699999999999999</v>
      </c>
      <c r="C257" s="6" t="s">
        <v>1401</v>
      </c>
      <c r="D257" s="6"/>
      <c r="E257" s="6" t="s">
        <v>2</v>
      </c>
      <c r="F257" s="6" t="s">
        <v>1549</v>
      </c>
      <c r="G257" s="6" t="s">
        <v>89</v>
      </c>
      <c r="H257" s="11" t="str">
        <f>CONCATENATE("TO:0000430 (Germination Rate) = ", F257)</f>
        <v>TO:0000430 (Germination Rate) = Normal (Between 75% and 125%)</v>
      </c>
    </row>
    <row r="258" spans="1:8" x14ac:dyDescent="0.2">
      <c r="A258" s="6" t="s">
        <v>321</v>
      </c>
      <c r="B258" s="7">
        <v>1</v>
      </c>
      <c r="C258" s="6" t="s">
        <v>1401</v>
      </c>
      <c r="D258" s="6"/>
      <c r="E258" s="6" t="s">
        <v>2</v>
      </c>
      <c r="F258" s="6" t="s">
        <v>1549</v>
      </c>
      <c r="G258" s="6" t="s">
        <v>321</v>
      </c>
      <c r="H258" s="11" t="str">
        <f>CONCATENATE("TO:0000430 (Germination Rate) = ", F258)</f>
        <v>TO:0000430 (Germination Rate) = Normal (Between 75% and 125%)</v>
      </c>
    </row>
    <row r="259" spans="1:8" x14ac:dyDescent="0.2">
      <c r="A259" s="6" t="s">
        <v>150</v>
      </c>
      <c r="B259" s="7">
        <v>0.93300000000000005</v>
      </c>
      <c r="C259" s="6" t="s">
        <v>1401</v>
      </c>
      <c r="D259" s="6"/>
      <c r="E259" s="6" t="s">
        <v>2</v>
      </c>
      <c r="F259" s="6" t="s">
        <v>1549</v>
      </c>
      <c r="G259" s="6" t="s">
        <v>150</v>
      </c>
      <c r="H259" s="11" t="str">
        <f>CONCATENATE("TO:0000430 (Germination Rate) = ", F259)</f>
        <v>TO:0000430 (Germination Rate) = Normal (Between 75% and 125%)</v>
      </c>
    </row>
    <row r="260" spans="1:8" x14ac:dyDescent="0.2">
      <c r="A260" s="6" t="s">
        <v>90</v>
      </c>
      <c r="B260" s="7">
        <v>0.86699999999999999</v>
      </c>
      <c r="C260" s="6" t="s">
        <v>1401</v>
      </c>
      <c r="D260" s="6"/>
      <c r="E260" s="6" t="s">
        <v>2</v>
      </c>
      <c r="F260" s="6" t="s">
        <v>1549</v>
      </c>
      <c r="G260" s="6" t="s">
        <v>90</v>
      </c>
      <c r="H260" s="11" t="str">
        <f>CONCATENATE("TO:0000430 (Germination Rate) = ", F260)</f>
        <v>TO:0000430 (Germination Rate) = Normal (Between 75% and 125%)</v>
      </c>
    </row>
    <row r="261" spans="1:8" x14ac:dyDescent="0.2">
      <c r="A261" s="6" t="s">
        <v>322</v>
      </c>
      <c r="B261" s="7">
        <v>1</v>
      </c>
      <c r="C261" s="6" t="s">
        <v>1401</v>
      </c>
      <c r="D261" s="6"/>
      <c r="E261" s="6" t="s">
        <v>2</v>
      </c>
      <c r="F261" s="6" t="s">
        <v>1549</v>
      </c>
      <c r="G261" s="6" t="s">
        <v>322</v>
      </c>
      <c r="H261" s="11" t="str">
        <f>CONCATENATE("TO:0000430 (Germination Rate) = ", F261)</f>
        <v>TO:0000430 (Germination Rate) = Normal (Between 75% and 125%)</v>
      </c>
    </row>
    <row r="262" spans="1:8" x14ac:dyDescent="0.2">
      <c r="A262" s="6" t="s">
        <v>323</v>
      </c>
      <c r="B262" s="7">
        <v>1</v>
      </c>
      <c r="C262" s="6" t="s">
        <v>1401</v>
      </c>
      <c r="D262" s="6"/>
      <c r="E262" s="6" t="s">
        <v>2</v>
      </c>
      <c r="F262" s="6" t="s">
        <v>1549</v>
      </c>
      <c r="G262" s="6" t="s">
        <v>323</v>
      </c>
      <c r="H262" s="11" t="str">
        <f>CONCATENATE("TO:0000430 (Germination Rate) = ", F262)</f>
        <v>TO:0000430 (Germination Rate) = Normal (Between 75% and 125%)</v>
      </c>
    </row>
    <row r="263" spans="1:8" x14ac:dyDescent="0.2">
      <c r="A263" s="6" t="s">
        <v>151</v>
      </c>
      <c r="B263" s="7">
        <v>0.93300000000000005</v>
      </c>
      <c r="C263" s="6" t="s">
        <v>1401</v>
      </c>
      <c r="D263" s="6"/>
      <c r="E263" s="6" t="s">
        <v>2</v>
      </c>
      <c r="F263" s="6" t="s">
        <v>1549</v>
      </c>
      <c r="G263" s="6" t="s">
        <v>151</v>
      </c>
      <c r="H263" s="11" t="str">
        <f>CONCATENATE("TO:0000430 (Germination Rate) = ", F263)</f>
        <v>TO:0000430 (Germination Rate) = Normal (Between 75% and 125%)</v>
      </c>
    </row>
    <row r="264" spans="1:8" x14ac:dyDescent="0.2">
      <c r="A264" s="6" t="s">
        <v>152</v>
      </c>
      <c r="B264" s="7">
        <v>0.93300000000000005</v>
      </c>
      <c r="C264" s="6" t="s">
        <v>1401</v>
      </c>
      <c r="D264" s="6"/>
      <c r="E264" s="6" t="s">
        <v>2</v>
      </c>
      <c r="F264" s="6" t="s">
        <v>1549</v>
      </c>
      <c r="G264" s="6" t="s">
        <v>152</v>
      </c>
      <c r="H264" s="11" t="str">
        <f>CONCATENATE("TO:0000430 (Germination Rate) = ", F264)</f>
        <v>TO:0000430 (Germination Rate) = Normal (Between 75% and 125%)</v>
      </c>
    </row>
    <row r="265" spans="1:8" x14ac:dyDescent="0.2">
      <c r="A265" s="6" t="s">
        <v>324</v>
      </c>
      <c r="B265" s="7">
        <v>1</v>
      </c>
      <c r="C265" s="6" t="s">
        <v>1401</v>
      </c>
      <c r="D265" s="6"/>
      <c r="E265" s="6" t="s">
        <v>2</v>
      </c>
      <c r="F265" s="6" t="s">
        <v>1549</v>
      </c>
      <c r="G265" s="6" t="s">
        <v>324</v>
      </c>
      <c r="H265" s="11" t="str">
        <f>CONCATENATE("TO:0000430 (Germination Rate) = ", F265)</f>
        <v>TO:0000430 (Germination Rate) = Normal (Between 75% and 125%)</v>
      </c>
    </row>
    <row r="266" spans="1:8" x14ac:dyDescent="0.2">
      <c r="A266" s="6" t="s">
        <v>325</v>
      </c>
      <c r="B266" s="7">
        <v>1</v>
      </c>
      <c r="C266" s="6" t="s">
        <v>1401</v>
      </c>
      <c r="D266" s="6"/>
      <c r="E266" s="6" t="s">
        <v>2</v>
      </c>
      <c r="F266" s="6" t="s">
        <v>1549</v>
      </c>
      <c r="G266" s="6" t="s">
        <v>325</v>
      </c>
      <c r="H266" s="11" t="str">
        <f>CONCATENATE("TO:0000430 (Germination Rate) = ", F266)</f>
        <v>TO:0000430 (Germination Rate) = Normal (Between 75% and 125%)</v>
      </c>
    </row>
    <row r="267" spans="1:8" x14ac:dyDescent="0.2">
      <c r="A267" s="6" t="s">
        <v>326</v>
      </c>
      <c r="B267" s="7">
        <v>1</v>
      </c>
      <c r="C267" s="6" t="s">
        <v>1401</v>
      </c>
      <c r="D267" s="6"/>
      <c r="E267" s="6" t="s">
        <v>2</v>
      </c>
      <c r="F267" s="6" t="s">
        <v>1549</v>
      </c>
      <c r="G267" s="6" t="s">
        <v>326</v>
      </c>
      <c r="H267" s="11" t="str">
        <f>CONCATENATE("TO:0000430 (Germination Rate) = ", F267)</f>
        <v>TO:0000430 (Germination Rate) = Normal (Between 75% and 125%)</v>
      </c>
    </row>
    <row r="268" spans="1:8" x14ac:dyDescent="0.2">
      <c r="A268" s="6" t="s">
        <v>69</v>
      </c>
      <c r="B268" s="7">
        <v>0.8</v>
      </c>
      <c r="C268" s="6" t="s">
        <v>1401</v>
      </c>
      <c r="D268" s="6"/>
      <c r="E268" s="6" t="s">
        <v>2</v>
      </c>
      <c r="F268" s="6" t="s">
        <v>1549</v>
      </c>
      <c r="G268" s="6" t="s">
        <v>69</v>
      </c>
      <c r="H268" s="11" t="str">
        <f>CONCATENATE("TO:0000430 (Germination Rate) = ", F268)</f>
        <v>TO:0000430 (Germination Rate) = Normal (Between 75% and 125%)</v>
      </c>
    </row>
    <row r="269" spans="1:8" x14ac:dyDescent="0.2">
      <c r="A269" s="6" t="s">
        <v>1254</v>
      </c>
      <c r="B269" s="6">
        <v>100</v>
      </c>
      <c r="C269" s="6" t="s">
        <v>1293</v>
      </c>
      <c r="D269" s="6"/>
      <c r="E269" s="6" t="s">
        <v>2</v>
      </c>
      <c r="F269" s="6" t="s">
        <v>1549</v>
      </c>
      <c r="G269" s="6" t="s">
        <v>1254</v>
      </c>
      <c r="H269" s="11" t="str">
        <f>CONCATENATE("TO:0000430 (Germination Rate) = ", F269)</f>
        <v>TO:0000430 (Germination Rate) = Normal (Between 75% and 125%)</v>
      </c>
    </row>
    <row r="270" spans="1:8" x14ac:dyDescent="0.2">
      <c r="A270" s="6" t="s">
        <v>70</v>
      </c>
      <c r="B270" s="7">
        <v>0.8</v>
      </c>
      <c r="C270" s="6" t="s">
        <v>1401</v>
      </c>
      <c r="D270" s="6"/>
      <c r="E270" s="6" t="s">
        <v>2</v>
      </c>
      <c r="F270" s="6" t="s">
        <v>1549</v>
      </c>
      <c r="G270" s="6" t="s">
        <v>70</v>
      </c>
      <c r="H270" s="11" t="str">
        <f>CONCATENATE("TO:0000430 (Germination Rate) = ", F270)</f>
        <v>TO:0000430 (Germination Rate) = Normal (Between 75% and 125%)</v>
      </c>
    </row>
    <row r="271" spans="1:8" x14ac:dyDescent="0.2">
      <c r="A271" s="6" t="s">
        <v>1083</v>
      </c>
      <c r="B271" s="7">
        <v>0.7</v>
      </c>
      <c r="C271" s="6" t="s">
        <v>1440</v>
      </c>
      <c r="D271" s="6"/>
      <c r="E271" s="6" t="s">
        <v>3</v>
      </c>
      <c r="F271" s="6" t="s">
        <v>1552</v>
      </c>
      <c r="G271" s="6" t="s">
        <v>1083</v>
      </c>
      <c r="H271" s="11" t="str">
        <f>CONCATENATE("TO:0000430 (Germination Rate) = ", F271)</f>
        <v>TO:0000430 (Germination Rate) = Low (Between 25% and 75%)</v>
      </c>
    </row>
    <row r="272" spans="1:8" x14ac:dyDescent="0.2">
      <c r="A272" s="6" t="s">
        <v>1083</v>
      </c>
      <c r="B272" s="6">
        <v>25</v>
      </c>
      <c r="C272" s="6" t="s">
        <v>1320</v>
      </c>
      <c r="D272" s="6"/>
      <c r="E272" s="6" t="s">
        <v>3</v>
      </c>
      <c r="F272" s="6" t="s">
        <v>1552</v>
      </c>
      <c r="G272" s="6" t="s">
        <v>1083</v>
      </c>
      <c r="H272" s="11" t="str">
        <f>CONCATENATE("TO:0000430 (Germination Rate) = ", F272)</f>
        <v>TO:0000430 (Germination Rate) = Low (Between 25% and 75%)</v>
      </c>
    </row>
    <row r="273" spans="1:8" x14ac:dyDescent="0.2">
      <c r="A273" s="6" t="s">
        <v>327</v>
      </c>
      <c r="B273" s="7">
        <v>1</v>
      </c>
      <c r="C273" s="6" t="s">
        <v>1401</v>
      </c>
      <c r="D273" s="6"/>
      <c r="E273" s="6" t="s">
        <v>2</v>
      </c>
      <c r="F273" s="6" t="s">
        <v>1549</v>
      </c>
      <c r="G273" s="6" t="s">
        <v>327</v>
      </c>
      <c r="H273" s="11" t="str">
        <f>CONCATENATE("TO:0000430 (Germination Rate) = ", F273)</f>
        <v>TO:0000430 (Germination Rate) = Normal (Between 75% and 125%)</v>
      </c>
    </row>
    <row r="274" spans="1:8" x14ac:dyDescent="0.2">
      <c r="A274" s="6" t="s">
        <v>328</v>
      </c>
      <c r="B274" s="7">
        <v>1</v>
      </c>
      <c r="C274" s="6" t="s">
        <v>1401</v>
      </c>
      <c r="D274" s="6"/>
      <c r="E274" s="6" t="s">
        <v>2</v>
      </c>
      <c r="F274" s="6" t="s">
        <v>1549</v>
      </c>
      <c r="G274" s="6" t="s">
        <v>328</v>
      </c>
      <c r="H274" s="11" t="str">
        <f>CONCATENATE("TO:0000430 (Germination Rate) = ", F274)</f>
        <v>TO:0000430 (Germination Rate) = Normal (Between 75% and 125%)</v>
      </c>
    </row>
    <row r="275" spans="1:8" x14ac:dyDescent="0.2">
      <c r="A275" s="6" t="s">
        <v>71</v>
      </c>
      <c r="B275" s="7">
        <v>0.8</v>
      </c>
      <c r="C275" s="6" t="s">
        <v>1401</v>
      </c>
      <c r="D275" s="6"/>
      <c r="E275" s="6" t="s">
        <v>2</v>
      </c>
      <c r="F275" s="6" t="s">
        <v>1549</v>
      </c>
      <c r="G275" s="6" t="s">
        <v>71</v>
      </c>
      <c r="H275" s="11" t="str">
        <f>CONCATENATE("TO:0000430 (Germination Rate) = ", F275)</f>
        <v>TO:0000430 (Germination Rate) = Normal (Between 75% and 125%)</v>
      </c>
    </row>
    <row r="276" spans="1:8" x14ac:dyDescent="0.2">
      <c r="A276" s="6" t="s">
        <v>153</v>
      </c>
      <c r="B276" s="7">
        <v>0.93300000000000005</v>
      </c>
      <c r="C276" s="6" t="s">
        <v>1401</v>
      </c>
      <c r="D276" s="6"/>
      <c r="E276" s="6" t="s">
        <v>2</v>
      </c>
      <c r="F276" s="6" t="s">
        <v>1549</v>
      </c>
      <c r="G276" s="6" t="s">
        <v>153</v>
      </c>
      <c r="H276" s="11" t="str">
        <f>CONCATENATE("TO:0000430 (Germination Rate) = ", F276)</f>
        <v>TO:0000430 (Germination Rate) = Normal (Between 75% and 125%)</v>
      </c>
    </row>
    <row r="277" spans="1:8" x14ac:dyDescent="0.2">
      <c r="A277" s="6" t="s">
        <v>154</v>
      </c>
      <c r="B277" s="7">
        <v>0.93300000000000005</v>
      </c>
      <c r="C277" s="6" t="s">
        <v>1401</v>
      </c>
      <c r="D277" s="6"/>
      <c r="E277" s="6" t="s">
        <v>2</v>
      </c>
      <c r="F277" s="6" t="s">
        <v>1549</v>
      </c>
      <c r="G277" s="6" t="s">
        <v>154</v>
      </c>
      <c r="H277" s="11" t="str">
        <f>CONCATENATE("TO:0000430 (Germination Rate) = ", F277)</f>
        <v>TO:0000430 (Germination Rate) = Normal (Between 75% and 125%)</v>
      </c>
    </row>
    <row r="278" spans="1:8" x14ac:dyDescent="0.2">
      <c r="A278" s="6" t="s">
        <v>155</v>
      </c>
      <c r="B278" s="7">
        <v>0.93300000000000005</v>
      </c>
      <c r="C278" s="6" t="s">
        <v>1401</v>
      </c>
      <c r="D278" s="6"/>
      <c r="E278" s="6" t="s">
        <v>2</v>
      </c>
      <c r="F278" s="6" t="s">
        <v>1549</v>
      </c>
      <c r="G278" s="6" t="s">
        <v>155</v>
      </c>
      <c r="H278" s="11" t="str">
        <f>CONCATENATE("TO:0000430 (Germination Rate) = ", F278)</f>
        <v>TO:0000430 (Germination Rate) = Normal (Between 75% and 125%)</v>
      </c>
    </row>
    <row r="279" spans="1:8" x14ac:dyDescent="0.2">
      <c r="A279" s="6" t="s">
        <v>156</v>
      </c>
      <c r="B279" s="7">
        <v>0.93300000000000005</v>
      </c>
      <c r="C279" s="6" t="s">
        <v>1401</v>
      </c>
      <c r="D279" s="6"/>
      <c r="E279" s="6" t="s">
        <v>2</v>
      </c>
      <c r="F279" s="6" t="s">
        <v>1549</v>
      </c>
      <c r="G279" s="6" t="s">
        <v>156</v>
      </c>
      <c r="H279" s="11" t="str">
        <f>CONCATENATE("TO:0000430 (Germination Rate) = ", F279)</f>
        <v>TO:0000430 (Germination Rate) = Normal (Between 75% and 125%)</v>
      </c>
    </row>
    <row r="280" spans="1:8" x14ac:dyDescent="0.2">
      <c r="A280" s="6" t="s">
        <v>58</v>
      </c>
      <c r="B280" s="7">
        <v>0.73299999999999998</v>
      </c>
      <c r="C280" s="6" t="s">
        <v>1401</v>
      </c>
      <c r="D280" s="6"/>
      <c r="E280" s="6" t="s">
        <v>3</v>
      </c>
      <c r="F280" s="6" t="s">
        <v>1552</v>
      </c>
      <c r="G280" s="6" t="s">
        <v>58</v>
      </c>
      <c r="H280" s="11" t="str">
        <f>CONCATENATE("TO:0000430 (Germination Rate) = ", F280)</f>
        <v>TO:0000430 (Germination Rate) = Low (Between 25% and 75%)</v>
      </c>
    </row>
    <row r="281" spans="1:8" x14ac:dyDescent="0.2">
      <c r="A281" s="6" t="s">
        <v>157</v>
      </c>
      <c r="B281" s="7">
        <v>0.93300000000000005</v>
      </c>
      <c r="C281" s="6" t="s">
        <v>1401</v>
      </c>
      <c r="D281" s="6"/>
      <c r="E281" s="6" t="s">
        <v>2</v>
      </c>
      <c r="F281" s="6" t="s">
        <v>1549</v>
      </c>
      <c r="G281" s="6" t="s">
        <v>157</v>
      </c>
      <c r="H281" s="11" t="str">
        <f>CONCATENATE("TO:0000430 (Germination Rate) = ", F281)</f>
        <v>TO:0000430 (Germination Rate) = Normal (Between 75% and 125%)</v>
      </c>
    </row>
    <row r="282" spans="1:8" x14ac:dyDescent="0.2">
      <c r="A282" s="6" t="s">
        <v>1314</v>
      </c>
      <c r="B282" s="6">
        <v>41.666666666666664</v>
      </c>
      <c r="C282" s="6" t="s">
        <v>1320</v>
      </c>
      <c r="D282" s="6"/>
      <c r="E282" s="6" t="s">
        <v>3</v>
      </c>
      <c r="F282" s="6" t="s">
        <v>1552</v>
      </c>
      <c r="G282" s="6" t="s">
        <v>1314</v>
      </c>
      <c r="H282" s="11" t="str">
        <f>CONCATENATE("TO:0000430 (Germination Rate) = ", F282)</f>
        <v>TO:0000430 (Germination Rate) = Low (Between 25% and 75%)</v>
      </c>
    </row>
    <row r="283" spans="1:8" x14ac:dyDescent="0.2">
      <c r="A283" s="6" t="s">
        <v>72</v>
      </c>
      <c r="B283" s="7">
        <v>0.8</v>
      </c>
      <c r="C283" s="6" t="s">
        <v>1401</v>
      </c>
      <c r="D283" s="6"/>
      <c r="E283" s="6" t="s">
        <v>2</v>
      </c>
      <c r="F283" s="6" t="s">
        <v>1549</v>
      </c>
      <c r="G283" s="6" t="s">
        <v>72</v>
      </c>
      <c r="H283" s="11" t="str">
        <f>CONCATENATE("TO:0000430 (Germination Rate) = ", F283)</f>
        <v>TO:0000430 (Germination Rate) = Normal (Between 75% and 125%)</v>
      </c>
    </row>
    <row r="284" spans="1:8" x14ac:dyDescent="0.2">
      <c r="A284" s="6" t="s">
        <v>329</v>
      </c>
      <c r="B284" s="7">
        <v>1</v>
      </c>
      <c r="C284" s="6" t="s">
        <v>1401</v>
      </c>
      <c r="D284" s="6"/>
      <c r="E284" s="6" t="s">
        <v>2</v>
      </c>
      <c r="F284" s="6" t="s">
        <v>1549</v>
      </c>
      <c r="G284" s="6" t="s">
        <v>329</v>
      </c>
      <c r="H284" s="11" t="str">
        <f>CONCATENATE("TO:0000430 (Germination Rate) = ", F284)</f>
        <v>TO:0000430 (Germination Rate) = Normal (Between 75% and 125%)</v>
      </c>
    </row>
    <row r="285" spans="1:8" x14ac:dyDescent="0.2">
      <c r="A285" s="6" t="s">
        <v>91</v>
      </c>
      <c r="B285" s="7">
        <v>0.86699999999999999</v>
      </c>
      <c r="C285" s="6" t="s">
        <v>1401</v>
      </c>
      <c r="D285" s="6"/>
      <c r="E285" s="6" t="s">
        <v>2</v>
      </c>
      <c r="F285" s="6" t="s">
        <v>1549</v>
      </c>
      <c r="G285" s="6" t="s">
        <v>91</v>
      </c>
      <c r="H285" s="11" t="str">
        <f>CONCATENATE("TO:0000430 (Germination Rate) = ", F285)</f>
        <v>TO:0000430 (Germination Rate) = Normal (Between 75% and 125%)</v>
      </c>
    </row>
    <row r="286" spans="1:8" x14ac:dyDescent="0.2">
      <c r="A286" s="6" t="s">
        <v>158</v>
      </c>
      <c r="B286" s="7">
        <v>0.93300000000000005</v>
      </c>
      <c r="C286" s="6" t="s">
        <v>1401</v>
      </c>
      <c r="D286" s="6"/>
      <c r="E286" s="6" t="s">
        <v>2</v>
      </c>
      <c r="F286" s="6" t="s">
        <v>1549</v>
      </c>
      <c r="G286" s="6" t="s">
        <v>158</v>
      </c>
      <c r="H286" s="11" t="str">
        <f>CONCATENATE("TO:0000430 (Germination Rate) = ", F286)</f>
        <v>TO:0000430 (Germination Rate) = Normal (Between 75% and 125%)</v>
      </c>
    </row>
    <row r="287" spans="1:8" x14ac:dyDescent="0.2">
      <c r="A287" s="6" t="s">
        <v>73</v>
      </c>
      <c r="B287" s="7">
        <v>0.8</v>
      </c>
      <c r="C287" s="6" t="s">
        <v>1401</v>
      </c>
      <c r="D287" s="6"/>
      <c r="E287" s="6" t="s">
        <v>2</v>
      </c>
      <c r="F287" s="6" t="s">
        <v>1549</v>
      </c>
      <c r="G287" s="6" t="s">
        <v>73</v>
      </c>
      <c r="H287" s="11" t="str">
        <f>CONCATENATE("TO:0000430 (Germination Rate) = ", F287)</f>
        <v>TO:0000430 (Germination Rate) = Normal (Between 75% and 125%)</v>
      </c>
    </row>
    <row r="288" spans="1:8" x14ac:dyDescent="0.2">
      <c r="A288" s="6" t="s">
        <v>1315</v>
      </c>
      <c r="B288" s="7">
        <v>0.8</v>
      </c>
      <c r="C288" s="6" t="s">
        <v>1434</v>
      </c>
      <c r="D288" s="6"/>
      <c r="E288" s="6" t="s">
        <v>2</v>
      </c>
      <c r="F288" s="6" t="s">
        <v>1549</v>
      </c>
      <c r="G288" s="6" t="s">
        <v>1315</v>
      </c>
      <c r="H288" s="11" t="str">
        <f>CONCATENATE("TO:0000430 (Germination Rate) = ", F288)</f>
        <v>TO:0000430 (Germination Rate) = Normal (Between 75% and 125%)</v>
      </c>
    </row>
    <row r="289" spans="1:8" x14ac:dyDescent="0.2">
      <c r="A289" s="6" t="s">
        <v>159</v>
      </c>
      <c r="B289" s="7">
        <v>0.93300000000000005</v>
      </c>
      <c r="C289" s="6" t="s">
        <v>1401</v>
      </c>
      <c r="D289" s="6"/>
      <c r="E289" s="6" t="s">
        <v>2</v>
      </c>
      <c r="F289" s="6" t="s">
        <v>1549</v>
      </c>
      <c r="G289" s="6" t="s">
        <v>159</v>
      </c>
      <c r="H289" s="11" t="str">
        <f>CONCATENATE("TO:0000430 (Germination Rate) = ", F289)</f>
        <v>TO:0000430 (Germination Rate) = Normal (Between 75% and 125%)</v>
      </c>
    </row>
    <row r="290" spans="1:8" x14ac:dyDescent="0.2">
      <c r="A290" s="6" t="s">
        <v>74</v>
      </c>
      <c r="B290" s="7">
        <v>0.8</v>
      </c>
      <c r="C290" s="6" t="s">
        <v>1401</v>
      </c>
      <c r="D290" s="6"/>
      <c r="E290" s="6" t="s">
        <v>2</v>
      </c>
      <c r="F290" s="6" t="s">
        <v>1549</v>
      </c>
      <c r="G290" s="6" t="s">
        <v>74</v>
      </c>
      <c r="H290" s="11" t="str">
        <f>CONCATENATE("TO:0000430 (Germination Rate) = ", F290)</f>
        <v>TO:0000430 (Germination Rate) = Normal (Between 75% and 125%)</v>
      </c>
    </row>
    <row r="291" spans="1:8" x14ac:dyDescent="0.2">
      <c r="A291" s="6" t="s">
        <v>160</v>
      </c>
      <c r="B291" s="7">
        <v>0.93300000000000005</v>
      </c>
      <c r="C291" s="6" t="s">
        <v>1401</v>
      </c>
      <c r="D291" s="6"/>
      <c r="E291" s="6" t="s">
        <v>2</v>
      </c>
      <c r="F291" s="6" t="s">
        <v>1549</v>
      </c>
      <c r="G291" s="6" t="s">
        <v>160</v>
      </c>
      <c r="H291" s="11" t="str">
        <f>CONCATENATE("TO:0000430 (Germination Rate) = ", F291)</f>
        <v>TO:0000430 (Germination Rate) = Normal (Between 75% and 125%)</v>
      </c>
    </row>
    <row r="292" spans="1:8" x14ac:dyDescent="0.2">
      <c r="A292" s="6" t="s">
        <v>330</v>
      </c>
      <c r="B292" s="7">
        <v>1</v>
      </c>
      <c r="C292" s="6" t="s">
        <v>1401</v>
      </c>
      <c r="D292" s="6"/>
      <c r="E292" s="6" t="s">
        <v>2</v>
      </c>
      <c r="F292" s="6" t="s">
        <v>1549</v>
      </c>
      <c r="G292" s="6" t="s">
        <v>330</v>
      </c>
      <c r="H292" s="11" t="str">
        <f>CONCATENATE("TO:0000430 (Germination Rate) = ", F292)</f>
        <v>TO:0000430 (Germination Rate) = Normal (Between 75% and 125%)</v>
      </c>
    </row>
    <row r="293" spans="1:8" x14ac:dyDescent="0.2">
      <c r="A293" s="6" t="s">
        <v>331</v>
      </c>
      <c r="B293" s="7">
        <v>1</v>
      </c>
      <c r="C293" s="6" t="s">
        <v>1402</v>
      </c>
      <c r="D293" s="6"/>
      <c r="E293" s="6" t="s">
        <v>2</v>
      </c>
      <c r="F293" s="6" t="s">
        <v>1549</v>
      </c>
      <c r="G293" s="6" t="s">
        <v>331</v>
      </c>
      <c r="H293" s="11" t="str">
        <f>CONCATENATE("TO:0000430 (Germination Rate) = ", F293)</f>
        <v>TO:0000430 (Germination Rate) = Normal (Between 75% and 125%)</v>
      </c>
    </row>
    <row r="294" spans="1:8" x14ac:dyDescent="0.2">
      <c r="A294" s="6" t="s">
        <v>332</v>
      </c>
      <c r="B294" s="7">
        <v>1</v>
      </c>
      <c r="C294" s="6" t="s">
        <v>1402</v>
      </c>
      <c r="D294" s="6"/>
      <c r="E294" s="6" t="s">
        <v>2</v>
      </c>
      <c r="F294" s="6" t="s">
        <v>1549</v>
      </c>
      <c r="G294" s="6" t="s">
        <v>332</v>
      </c>
      <c r="H294" s="11" t="str">
        <f t="shared" ref="H294:H357" si="0">CONCATENATE("TO:0000430 (Germination Rate) = ", F294)</f>
        <v>TO:0000430 (Germination Rate) = Normal (Between 75% and 125%)</v>
      </c>
    </row>
    <row r="295" spans="1:8" x14ac:dyDescent="0.2">
      <c r="A295" s="6" t="s">
        <v>333</v>
      </c>
      <c r="B295" s="7">
        <v>1</v>
      </c>
      <c r="C295" s="6" t="s">
        <v>1402</v>
      </c>
      <c r="D295" s="6"/>
      <c r="E295" s="6" t="s">
        <v>2</v>
      </c>
      <c r="F295" s="6" t="s">
        <v>1549</v>
      </c>
      <c r="G295" s="6" t="s">
        <v>333</v>
      </c>
      <c r="H295" s="11" t="str">
        <f t="shared" si="0"/>
        <v>TO:0000430 (Germination Rate) = Normal (Between 75% and 125%)</v>
      </c>
    </row>
    <row r="296" spans="1:8" x14ac:dyDescent="0.2">
      <c r="A296" s="6" t="s">
        <v>161</v>
      </c>
      <c r="B296" s="7">
        <v>0.93300000000000005</v>
      </c>
      <c r="C296" s="6" t="s">
        <v>1402</v>
      </c>
      <c r="D296" s="6"/>
      <c r="E296" s="6" t="s">
        <v>2</v>
      </c>
      <c r="F296" s="6" t="s">
        <v>1549</v>
      </c>
      <c r="G296" s="6" t="s">
        <v>161</v>
      </c>
      <c r="H296" s="11" t="str">
        <f t="shared" si="0"/>
        <v>TO:0000430 (Germination Rate) = Normal (Between 75% and 125%)</v>
      </c>
    </row>
    <row r="297" spans="1:8" x14ac:dyDescent="0.2">
      <c r="A297" s="6" t="s">
        <v>1316</v>
      </c>
      <c r="B297" s="7">
        <v>0.8</v>
      </c>
      <c r="C297" s="6" t="s">
        <v>1434</v>
      </c>
      <c r="D297" s="6"/>
      <c r="E297" s="6" t="s">
        <v>2</v>
      </c>
      <c r="F297" s="6" t="s">
        <v>1549</v>
      </c>
      <c r="G297" s="6" t="s">
        <v>1316</v>
      </c>
      <c r="H297" s="11" t="str">
        <f t="shared" si="0"/>
        <v>TO:0000430 (Germination Rate) = Normal (Between 75% and 125%)</v>
      </c>
    </row>
    <row r="298" spans="1:8" x14ac:dyDescent="0.2">
      <c r="A298" s="6" t="s">
        <v>334</v>
      </c>
      <c r="B298" s="8">
        <v>1</v>
      </c>
      <c r="C298" s="6" t="s">
        <v>1402</v>
      </c>
      <c r="D298" s="6"/>
      <c r="E298" s="6" t="s">
        <v>2</v>
      </c>
      <c r="F298" s="6" t="s">
        <v>1549</v>
      </c>
      <c r="G298" s="6" t="s">
        <v>334</v>
      </c>
      <c r="H298" s="11" t="str">
        <f t="shared" si="0"/>
        <v>TO:0000430 (Germination Rate) = Normal (Between 75% and 125%)</v>
      </c>
    </row>
    <row r="299" spans="1:8" x14ac:dyDescent="0.2">
      <c r="A299" s="6" t="s">
        <v>335</v>
      </c>
      <c r="B299" s="8">
        <v>1</v>
      </c>
      <c r="C299" s="6" t="s">
        <v>1402</v>
      </c>
      <c r="D299" s="6"/>
      <c r="E299" s="6" t="s">
        <v>2</v>
      </c>
      <c r="F299" s="6" t="s">
        <v>1549</v>
      </c>
      <c r="G299" s="6" t="s">
        <v>335</v>
      </c>
      <c r="H299" s="11" t="str">
        <f t="shared" si="0"/>
        <v>TO:0000430 (Germination Rate) = Normal (Between 75% and 125%)</v>
      </c>
    </row>
    <row r="300" spans="1:8" x14ac:dyDescent="0.2">
      <c r="A300" s="6" t="s">
        <v>336</v>
      </c>
      <c r="B300" s="8">
        <v>1</v>
      </c>
      <c r="C300" s="6" t="s">
        <v>1402</v>
      </c>
      <c r="D300" s="6"/>
      <c r="E300" s="6" t="s">
        <v>2</v>
      </c>
      <c r="F300" s="6" t="s">
        <v>1549</v>
      </c>
      <c r="G300" s="6" t="s">
        <v>336</v>
      </c>
      <c r="H300" s="11" t="str">
        <f t="shared" si="0"/>
        <v>TO:0000430 (Germination Rate) = Normal (Between 75% and 125%)</v>
      </c>
    </row>
    <row r="301" spans="1:8" x14ac:dyDescent="0.2">
      <c r="A301" s="6" t="s">
        <v>163</v>
      </c>
      <c r="B301" s="7">
        <v>0.93300000000000005</v>
      </c>
      <c r="C301" s="6" t="s">
        <v>1402</v>
      </c>
      <c r="D301" s="6"/>
      <c r="E301" s="6" t="s">
        <v>2</v>
      </c>
      <c r="F301" s="6" t="s">
        <v>1549</v>
      </c>
      <c r="G301" s="6" t="s">
        <v>163</v>
      </c>
      <c r="H301" s="11" t="str">
        <f t="shared" si="0"/>
        <v>TO:0000430 (Germination Rate) = Normal (Between 75% and 125%)</v>
      </c>
    </row>
    <row r="302" spans="1:8" x14ac:dyDescent="0.2">
      <c r="A302" s="6" t="s">
        <v>164</v>
      </c>
      <c r="B302" s="7">
        <v>0.93300000000000005</v>
      </c>
      <c r="C302" s="6" t="s">
        <v>1402</v>
      </c>
      <c r="D302" s="6"/>
      <c r="E302" s="6" t="s">
        <v>2</v>
      </c>
      <c r="F302" s="6" t="s">
        <v>1549</v>
      </c>
      <c r="G302" s="6" t="s">
        <v>164</v>
      </c>
      <c r="H302" s="11" t="str">
        <f t="shared" si="0"/>
        <v>TO:0000430 (Germination Rate) = Normal (Between 75% and 125%)</v>
      </c>
    </row>
    <row r="303" spans="1:8" x14ac:dyDescent="0.2">
      <c r="A303" s="6" t="s">
        <v>165</v>
      </c>
      <c r="B303" s="7">
        <v>0.93300000000000005</v>
      </c>
      <c r="C303" s="6" t="s">
        <v>1402</v>
      </c>
      <c r="D303" s="6"/>
      <c r="E303" s="6" t="s">
        <v>2</v>
      </c>
      <c r="F303" s="6" t="s">
        <v>1549</v>
      </c>
      <c r="G303" s="6" t="s">
        <v>165</v>
      </c>
      <c r="H303" s="11" t="str">
        <f t="shared" si="0"/>
        <v>TO:0000430 (Germination Rate) = Normal (Between 75% and 125%)</v>
      </c>
    </row>
    <row r="304" spans="1:8" x14ac:dyDescent="0.2">
      <c r="A304" s="6" t="s">
        <v>166</v>
      </c>
      <c r="B304" s="7">
        <v>0.93300000000000005</v>
      </c>
      <c r="C304" s="6" t="s">
        <v>1402</v>
      </c>
      <c r="D304" s="6"/>
      <c r="E304" s="6" t="s">
        <v>2</v>
      </c>
      <c r="F304" s="6" t="s">
        <v>1549</v>
      </c>
      <c r="G304" s="6" t="s">
        <v>166</v>
      </c>
      <c r="H304" s="11" t="str">
        <f t="shared" si="0"/>
        <v>TO:0000430 (Germination Rate) = Normal (Between 75% and 125%)</v>
      </c>
    </row>
    <row r="305" spans="1:8" x14ac:dyDescent="0.2">
      <c r="A305" s="6" t="s">
        <v>337</v>
      </c>
      <c r="B305" s="8">
        <v>1</v>
      </c>
      <c r="C305" s="6" t="s">
        <v>1402</v>
      </c>
      <c r="D305" s="6"/>
      <c r="E305" s="6" t="s">
        <v>2</v>
      </c>
      <c r="F305" s="6" t="s">
        <v>1549</v>
      </c>
      <c r="G305" s="6" t="s">
        <v>337</v>
      </c>
      <c r="H305" s="11" t="str">
        <f t="shared" si="0"/>
        <v>TO:0000430 (Germination Rate) = Normal (Between 75% and 125%)</v>
      </c>
    </row>
    <row r="306" spans="1:8" x14ac:dyDescent="0.2">
      <c r="A306" s="6" t="s">
        <v>338</v>
      </c>
      <c r="B306" s="8">
        <v>1</v>
      </c>
      <c r="C306" s="6" t="s">
        <v>1402</v>
      </c>
      <c r="D306" s="6"/>
      <c r="E306" s="6" t="s">
        <v>2</v>
      </c>
      <c r="F306" s="6" t="s">
        <v>1549</v>
      </c>
      <c r="G306" s="6" t="s">
        <v>338</v>
      </c>
      <c r="H306" s="11" t="str">
        <f t="shared" si="0"/>
        <v>TO:0000430 (Germination Rate) = Normal (Between 75% and 125%)</v>
      </c>
    </row>
    <row r="307" spans="1:8" x14ac:dyDescent="0.2">
      <c r="A307" s="6" t="s">
        <v>339</v>
      </c>
      <c r="B307" s="8">
        <v>1</v>
      </c>
      <c r="C307" s="6" t="s">
        <v>1402</v>
      </c>
      <c r="D307" s="6"/>
      <c r="E307" s="6" t="s">
        <v>2</v>
      </c>
      <c r="F307" s="6" t="s">
        <v>1549</v>
      </c>
      <c r="G307" s="6" t="s">
        <v>339</v>
      </c>
      <c r="H307" s="11" t="str">
        <f t="shared" si="0"/>
        <v>TO:0000430 (Germination Rate) = Normal (Between 75% and 125%)</v>
      </c>
    </row>
    <row r="308" spans="1:8" x14ac:dyDescent="0.2">
      <c r="A308" s="6" t="s">
        <v>1258</v>
      </c>
      <c r="B308" s="6">
        <v>100</v>
      </c>
      <c r="C308" s="6" t="s">
        <v>1293</v>
      </c>
      <c r="D308" s="6"/>
      <c r="E308" s="6" t="s">
        <v>2</v>
      </c>
      <c r="F308" s="6" t="s">
        <v>1549</v>
      </c>
      <c r="G308" s="6" t="s">
        <v>1258</v>
      </c>
      <c r="H308" s="11" t="str">
        <f t="shared" si="0"/>
        <v>TO:0000430 (Germination Rate) = Normal (Between 75% and 125%)</v>
      </c>
    </row>
    <row r="309" spans="1:8" x14ac:dyDescent="0.2">
      <c r="A309" s="6" t="s">
        <v>340</v>
      </c>
      <c r="B309" s="8">
        <v>1</v>
      </c>
      <c r="C309" s="6" t="s">
        <v>1402</v>
      </c>
      <c r="D309" s="6"/>
      <c r="E309" s="6" t="s">
        <v>2</v>
      </c>
      <c r="F309" s="6" t="s">
        <v>1549</v>
      </c>
      <c r="G309" s="6" t="s">
        <v>340</v>
      </c>
      <c r="H309" s="11" t="str">
        <f t="shared" si="0"/>
        <v>TO:0000430 (Germination Rate) = Normal (Between 75% and 125%)</v>
      </c>
    </row>
    <row r="310" spans="1:8" x14ac:dyDescent="0.2">
      <c r="A310" s="6" t="s">
        <v>167</v>
      </c>
      <c r="B310" s="7">
        <v>0.93300000000000005</v>
      </c>
      <c r="C310" s="6" t="s">
        <v>1402</v>
      </c>
      <c r="D310" s="6"/>
      <c r="E310" s="6" t="s">
        <v>2</v>
      </c>
      <c r="F310" s="6" t="s">
        <v>1549</v>
      </c>
      <c r="G310" s="6" t="s">
        <v>167</v>
      </c>
      <c r="H310" s="11" t="str">
        <f t="shared" si="0"/>
        <v>TO:0000430 (Germination Rate) = Normal (Between 75% and 125%)</v>
      </c>
    </row>
    <row r="311" spans="1:8" x14ac:dyDescent="0.2">
      <c r="A311" s="6" t="s">
        <v>341</v>
      </c>
      <c r="B311" s="8">
        <v>1</v>
      </c>
      <c r="C311" s="6" t="s">
        <v>1402</v>
      </c>
      <c r="D311" s="6"/>
      <c r="E311" s="6" t="s">
        <v>2</v>
      </c>
      <c r="F311" s="6" t="s">
        <v>1549</v>
      </c>
      <c r="G311" s="6" t="s">
        <v>341</v>
      </c>
      <c r="H311" s="11" t="str">
        <f t="shared" si="0"/>
        <v>TO:0000430 (Germination Rate) = Normal (Between 75% and 125%)</v>
      </c>
    </row>
    <row r="312" spans="1:8" x14ac:dyDescent="0.2">
      <c r="A312" s="6" t="s">
        <v>342</v>
      </c>
      <c r="B312" s="8">
        <v>1</v>
      </c>
      <c r="C312" s="6" t="s">
        <v>1402</v>
      </c>
      <c r="D312" s="6"/>
      <c r="E312" s="6" t="s">
        <v>2</v>
      </c>
      <c r="F312" s="6" t="s">
        <v>1549</v>
      </c>
      <c r="G312" s="6" t="s">
        <v>342</v>
      </c>
      <c r="H312" s="11" t="str">
        <f t="shared" si="0"/>
        <v>TO:0000430 (Germination Rate) = Normal (Between 75% and 125%)</v>
      </c>
    </row>
    <row r="313" spans="1:8" x14ac:dyDescent="0.2">
      <c r="A313" s="6" t="s">
        <v>168</v>
      </c>
      <c r="B313" s="7">
        <v>0.93300000000000005</v>
      </c>
      <c r="C313" s="6" t="s">
        <v>1402</v>
      </c>
      <c r="D313" s="6"/>
      <c r="E313" s="6" t="s">
        <v>2</v>
      </c>
      <c r="F313" s="6" t="s">
        <v>1549</v>
      </c>
      <c r="G313" s="6" t="s">
        <v>168</v>
      </c>
      <c r="H313" s="11" t="str">
        <f t="shared" si="0"/>
        <v>TO:0000430 (Germination Rate) = Normal (Between 75% and 125%)</v>
      </c>
    </row>
    <row r="314" spans="1:8" x14ac:dyDescent="0.2">
      <c r="A314" s="6" t="s">
        <v>1317</v>
      </c>
      <c r="B314" s="7">
        <v>1</v>
      </c>
      <c r="C314" s="6" t="s">
        <v>1434</v>
      </c>
      <c r="D314" s="6"/>
      <c r="E314" s="6" t="s">
        <v>2</v>
      </c>
      <c r="F314" s="6" t="s">
        <v>1549</v>
      </c>
      <c r="G314" s="6" t="s">
        <v>1317</v>
      </c>
      <c r="H314" s="11" t="str">
        <f t="shared" si="0"/>
        <v>TO:0000430 (Germination Rate) = Normal (Between 75% and 125%)</v>
      </c>
    </row>
    <row r="315" spans="1:8" x14ac:dyDescent="0.2">
      <c r="A315" s="6" t="s">
        <v>343</v>
      </c>
      <c r="B315" s="8">
        <v>1</v>
      </c>
      <c r="C315" s="6" t="s">
        <v>1402</v>
      </c>
      <c r="D315" s="6"/>
      <c r="E315" s="6" t="s">
        <v>2</v>
      </c>
      <c r="F315" s="6" t="s">
        <v>1549</v>
      </c>
      <c r="G315" s="6" t="s">
        <v>343</v>
      </c>
      <c r="H315" s="11" t="str">
        <f t="shared" si="0"/>
        <v>TO:0000430 (Germination Rate) = Normal (Between 75% and 125%)</v>
      </c>
    </row>
    <row r="316" spans="1:8" x14ac:dyDescent="0.2">
      <c r="A316" s="6" t="s">
        <v>169</v>
      </c>
      <c r="B316" s="7">
        <v>0.93300000000000005</v>
      </c>
      <c r="C316" s="6" t="s">
        <v>1402</v>
      </c>
      <c r="D316" s="6"/>
      <c r="E316" s="6" t="s">
        <v>2</v>
      </c>
      <c r="F316" s="6" t="s">
        <v>1549</v>
      </c>
      <c r="G316" s="6" t="s">
        <v>169</v>
      </c>
      <c r="H316" s="11" t="str">
        <f t="shared" si="0"/>
        <v>TO:0000430 (Germination Rate) = Normal (Between 75% and 125%)</v>
      </c>
    </row>
    <row r="317" spans="1:8" x14ac:dyDescent="0.2">
      <c r="A317" s="6" t="s">
        <v>344</v>
      </c>
      <c r="B317" s="8">
        <v>1</v>
      </c>
      <c r="C317" s="6" t="s">
        <v>1402</v>
      </c>
      <c r="D317" s="6"/>
      <c r="E317" s="6" t="s">
        <v>2</v>
      </c>
      <c r="F317" s="6" t="s">
        <v>1549</v>
      </c>
      <c r="G317" s="6" t="s">
        <v>344</v>
      </c>
      <c r="H317" s="11" t="str">
        <f t="shared" si="0"/>
        <v>TO:0000430 (Germination Rate) = Normal (Between 75% and 125%)</v>
      </c>
    </row>
    <row r="318" spans="1:8" x14ac:dyDescent="0.2">
      <c r="A318" s="6" t="s">
        <v>345</v>
      </c>
      <c r="B318" s="8">
        <v>1</v>
      </c>
      <c r="C318" s="6" t="s">
        <v>1402</v>
      </c>
      <c r="D318" s="6"/>
      <c r="E318" s="6" t="s">
        <v>2</v>
      </c>
      <c r="F318" s="6" t="s">
        <v>1549</v>
      </c>
      <c r="G318" s="6" t="s">
        <v>345</v>
      </c>
      <c r="H318" s="11" t="str">
        <f t="shared" si="0"/>
        <v>TO:0000430 (Germination Rate) = Normal (Between 75% and 125%)</v>
      </c>
    </row>
    <row r="319" spans="1:8" x14ac:dyDescent="0.2">
      <c r="A319" s="6" t="s">
        <v>170</v>
      </c>
      <c r="B319" s="7">
        <v>0.93300000000000005</v>
      </c>
      <c r="C319" s="6" t="s">
        <v>1402</v>
      </c>
      <c r="D319" s="6"/>
      <c r="E319" s="6" t="s">
        <v>2</v>
      </c>
      <c r="F319" s="6" t="s">
        <v>1549</v>
      </c>
      <c r="G319" s="6" t="s">
        <v>170</v>
      </c>
      <c r="H319" s="11" t="str">
        <f t="shared" si="0"/>
        <v>TO:0000430 (Germination Rate) = Normal (Between 75% and 125%)</v>
      </c>
    </row>
    <row r="320" spans="1:8" x14ac:dyDescent="0.2">
      <c r="A320" s="6" t="s">
        <v>346</v>
      </c>
      <c r="B320" s="8">
        <v>1</v>
      </c>
      <c r="C320" s="6" t="s">
        <v>1402</v>
      </c>
      <c r="D320" s="6"/>
      <c r="E320" s="6" t="s">
        <v>2</v>
      </c>
      <c r="F320" s="6" t="s">
        <v>1549</v>
      </c>
      <c r="G320" s="6" t="s">
        <v>346</v>
      </c>
      <c r="H320" s="11" t="str">
        <f t="shared" si="0"/>
        <v>TO:0000430 (Germination Rate) = Normal (Between 75% and 125%)</v>
      </c>
    </row>
    <row r="321" spans="1:8" x14ac:dyDescent="0.2">
      <c r="A321" s="6" t="s">
        <v>347</v>
      </c>
      <c r="B321" s="8">
        <v>1</v>
      </c>
      <c r="C321" s="6" t="s">
        <v>1402</v>
      </c>
      <c r="D321" s="6"/>
      <c r="E321" s="6" t="s">
        <v>2</v>
      </c>
      <c r="F321" s="6" t="s">
        <v>1549</v>
      </c>
      <c r="G321" s="6" t="s">
        <v>347</v>
      </c>
      <c r="H321" s="11" t="str">
        <f t="shared" si="0"/>
        <v>TO:0000430 (Germination Rate) = Normal (Between 75% and 125%)</v>
      </c>
    </row>
    <row r="322" spans="1:8" x14ac:dyDescent="0.2">
      <c r="A322" s="6" t="s">
        <v>348</v>
      </c>
      <c r="B322" s="8">
        <v>1</v>
      </c>
      <c r="C322" s="6" t="s">
        <v>1402</v>
      </c>
      <c r="D322" s="6"/>
      <c r="E322" s="6" t="s">
        <v>2</v>
      </c>
      <c r="F322" s="6" t="s">
        <v>1549</v>
      </c>
      <c r="G322" s="6" t="s">
        <v>348</v>
      </c>
      <c r="H322" s="11" t="str">
        <f t="shared" si="0"/>
        <v>TO:0000430 (Germination Rate) = Normal (Between 75% and 125%)</v>
      </c>
    </row>
    <row r="323" spans="1:8" x14ac:dyDescent="0.2">
      <c r="A323" s="6" t="s">
        <v>1318</v>
      </c>
      <c r="B323" s="6">
        <v>41.666666666666664</v>
      </c>
      <c r="C323" s="6" t="s">
        <v>1320</v>
      </c>
      <c r="D323" s="6"/>
      <c r="E323" s="6" t="s">
        <v>3</v>
      </c>
      <c r="F323" s="6" t="s">
        <v>1552</v>
      </c>
      <c r="G323" s="6" t="s">
        <v>1318</v>
      </c>
      <c r="H323" s="11" t="str">
        <f t="shared" si="0"/>
        <v>TO:0000430 (Germination Rate) = Low (Between 25% and 75%)</v>
      </c>
    </row>
    <row r="324" spans="1:8" x14ac:dyDescent="0.2">
      <c r="A324" s="6" t="s">
        <v>349</v>
      </c>
      <c r="B324" s="8">
        <v>1</v>
      </c>
      <c r="C324" s="6" t="s">
        <v>1402</v>
      </c>
      <c r="D324" s="6"/>
      <c r="E324" s="6" t="s">
        <v>2</v>
      </c>
      <c r="F324" s="6" t="s">
        <v>1549</v>
      </c>
      <c r="G324" s="6" t="s">
        <v>349</v>
      </c>
      <c r="H324" s="11" t="str">
        <f t="shared" si="0"/>
        <v>TO:0000430 (Germination Rate) = Normal (Between 75% and 125%)</v>
      </c>
    </row>
    <row r="325" spans="1:8" x14ac:dyDescent="0.2">
      <c r="A325" s="6" t="s">
        <v>350</v>
      </c>
      <c r="B325" s="8">
        <v>1</v>
      </c>
      <c r="C325" s="6" t="s">
        <v>1402</v>
      </c>
      <c r="D325" s="6"/>
      <c r="E325" s="6" t="s">
        <v>2</v>
      </c>
      <c r="F325" s="6" t="s">
        <v>1549</v>
      </c>
      <c r="G325" s="6" t="s">
        <v>350</v>
      </c>
      <c r="H325" s="11" t="str">
        <f t="shared" si="0"/>
        <v>TO:0000430 (Germination Rate) = Normal (Between 75% and 125%)</v>
      </c>
    </row>
    <row r="326" spans="1:8" x14ac:dyDescent="0.2">
      <c r="A326" s="6" t="s">
        <v>351</v>
      </c>
      <c r="B326" s="8">
        <v>1</v>
      </c>
      <c r="C326" s="6" t="s">
        <v>1402</v>
      </c>
      <c r="D326" s="6"/>
      <c r="E326" s="6" t="s">
        <v>2</v>
      </c>
      <c r="F326" s="6" t="s">
        <v>1549</v>
      </c>
      <c r="G326" s="6" t="s">
        <v>351</v>
      </c>
      <c r="H326" s="11" t="str">
        <f t="shared" si="0"/>
        <v>TO:0000430 (Germination Rate) = Normal (Between 75% and 125%)</v>
      </c>
    </row>
    <row r="327" spans="1:8" x14ac:dyDescent="0.2">
      <c r="A327" s="6" t="s">
        <v>171</v>
      </c>
      <c r="B327" s="7">
        <v>0.93300000000000005</v>
      </c>
      <c r="C327" s="6" t="s">
        <v>1402</v>
      </c>
      <c r="D327" s="6"/>
      <c r="E327" s="6" t="s">
        <v>2</v>
      </c>
      <c r="F327" s="6" t="s">
        <v>1549</v>
      </c>
      <c r="G327" s="6" t="s">
        <v>171</v>
      </c>
      <c r="H327" s="11" t="str">
        <f t="shared" si="0"/>
        <v>TO:0000430 (Germination Rate) = Normal (Between 75% and 125%)</v>
      </c>
    </row>
    <row r="328" spans="1:8" x14ac:dyDescent="0.2">
      <c r="A328" s="6" t="s">
        <v>352</v>
      </c>
      <c r="B328" s="8">
        <v>1</v>
      </c>
      <c r="C328" s="6" t="s">
        <v>1402</v>
      </c>
      <c r="D328" s="6"/>
      <c r="E328" s="6" t="s">
        <v>2</v>
      </c>
      <c r="F328" s="6" t="s">
        <v>1549</v>
      </c>
      <c r="G328" s="6" t="s">
        <v>352</v>
      </c>
      <c r="H328" s="11" t="str">
        <f t="shared" si="0"/>
        <v>TO:0000430 (Germination Rate) = Normal (Between 75% and 125%)</v>
      </c>
    </row>
    <row r="329" spans="1:8" x14ac:dyDescent="0.2">
      <c r="A329" s="6" t="s">
        <v>353</v>
      </c>
      <c r="B329" s="8">
        <v>1</v>
      </c>
      <c r="C329" s="6" t="s">
        <v>1402</v>
      </c>
      <c r="D329" s="6"/>
      <c r="E329" s="6" t="s">
        <v>2</v>
      </c>
      <c r="F329" s="6" t="s">
        <v>1549</v>
      </c>
      <c r="G329" s="6" t="s">
        <v>353</v>
      </c>
      <c r="H329" s="11" t="str">
        <f t="shared" si="0"/>
        <v>TO:0000430 (Germination Rate) = Normal (Between 75% and 125%)</v>
      </c>
    </row>
    <row r="330" spans="1:8" x14ac:dyDescent="0.2">
      <c r="A330" s="6" t="s">
        <v>172</v>
      </c>
      <c r="B330" s="7">
        <v>0.93300000000000005</v>
      </c>
      <c r="C330" s="6" t="s">
        <v>1402</v>
      </c>
      <c r="D330" s="6"/>
      <c r="E330" s="6" t="s">
        <v>2</v>
      </c>
      <c r="F330" s="6" t="s">
        <v>1549</v>
      </c>
      <c r="G330" s="6" t="s">
        <v>172</v>
      </c>
      <c r="H330" s="11" t="str">
        <f t="shared" si="0"/>
        <v>TO:0000430 (Germination Rate) = Normal (Between 75% and 125%)</v>
      </c>
    </row>
    <row r="331" spans="1:8" x14ac:dyDescent="0.2">
      <c r="A331" s="6" t="s">
        <v>354</v>
      </c>
      <c r="B331" s="8">
        <v>1</v>
      </c>
      <c r="C331" s="6" t="s">
        <v>1402</v>
      </c>
      <c r="D331" s="6"/>
      <c r="E331" s="6" t="s">
        <v>2</v>
      </c>
      <c r="F331" s="6" t="s">
        <v>1549</v>
      </c>
      <c r="G331" s="6" t="s">
        <v>354</v>
      </c>
      <c r="H331" s="11" t="str">
        <f t="shared" si="0"/>
        <v>TO:0000430 (Germination Rate) = Normal (Between 75% and 125%)</v>
      </c>
    </row>
    <row r="332" spans="1:8" x14ac:dyDescent="0.2">
      <c r="A332" s="6" t="s">
        <v>1084</v>
      </c>
      <c r="B332" s="7">
        <v>0.85</v>
      </c>
      <c r="C332" s="6" t="s">
        <v>1440</v>
      </c>
      <c r="D332" s="6"/>
      <c r="E332" s="6" t="s">
        <v>2</v>
      </c>
      <c r="F332" s="6" t="s">
        <v>1549</v>
      </c>
      <c r="G332" s="6" t="s">
        <v>1084</v>
      </c>
      <c r="H332" s="11" t="str">
        <f t="shared" si="0"/>
        <v>TO:0000430 (Germination Rate) = Normal (Between 75% and 125%)</v>
      </c>
    </row>
    <row r="333" spans="1:8" x14ac:dyDescent="0.2">
      <c r="A333" s="6" t="s">
        <v>355</v>
      </c>
      <c r="B333" s="8">
        <v>1</v>
      </c>
      <c r="C333" s="6" t="s">
        <v>1402</v>
      </c>
      <c r="D333" s="6"/>
      <c r="E333" s="6" t="s">
        <v>2</v>
      </c>
      <c r="F333" s="6" t="s">
        <v>1549</v>
      </c>
      <c r="G333" s="6" t="s">
        <v>355</v>
      </c>
      <c r="H333" s="11" t="str">
        <f t="shared" si="0"/>
        <v>TO:0000430 (Germination Rate) = Normal (Between 75% and 125%)</v>
      </c>
    </row>
    <row r="334" spans="1:8" x14ac:dyDescent="0.2">
      <c r="A334" s="6" t="s">
        <v>173</v>
      </c>
      <c r="B334" s="7">
        <v>0.93300000000000005</v>
      </c>
      <c r="C334" s="6" t="s">
        <v>1402</v>
      </c>
      <c r="D334" s="6"/>
      <c r="E334" s="6" t="s">
        <v>2</v>
      </c>
      <c r="F334" s="6" t="s">
        <v>1549</v>
      </c>
      <c r="G334" s="6" t="s">
        <v>173</v>
      </c>
      <c r="H334" s="11" t="str">
        <f t="shared" si="0"/>
        <v>TO:0000430 (Germination Rate) = Normal (Between 75% and 125%)</v>
      </c>
    </row>
    <row r="335" spans="1:8" x14ac:dyDescent="0.2">
      <c r="A335" s="6" t="s">
        <v>356</v>
      </c>
      <c r="B335" s="8">
        <v>1</v>
      </c>
      <c r="C335" s="6" t="s">
        <v>1402</v>
      </c>
      <c r="D335" s="6"/>
      <c r="E335" s="6" t="s">
        <v>2</v>
      </c>
      <c r="F335" s="6" t="s">
        <v>1549</v>
      </c>
      <c r="G335" s="6" t="s">
        <v>356</v>
      </c>
      <c r="H335" s="11" t="str">
        <f t="shared" si="0"/>
        <v>TO:0000430 (Germination Rate) = Normal (Between 75% and 125%)</v>
      </c>
    </row>
    <row r="336" spans="1:8" x14ac:dyDescent="0.2">
      <c r="A336" s="6" t="s">
        <v>357</v>
      </c>
      <c r="B336" s="8">
        <v>1</v>
      </c>
      <c r="C336" s="6" t="s">
        <v>1402</v>
      </c>
      <c r="D336" s="6"/>
      <c r="E336" s="6" t="s">
        <v>2</v>
      </c>
      <c r="F336" s="6" t="s">
        <v>1549</v>
      </c>
      <c r="G336" s="6" t="s">
        <v>357</v>
      </c>
      <c r="H336" s="11" t="str">
        <f t="shared" si="0"/>
        <v>TO:0000430 (Germination Rate) = Normal (Between 75% and 125%)</v>
      </c>
    </row>
    <row r="337" spans="1:8" x14ac:dyDescent="0.2">
      <c r="A337" s="6" t="s">
        <v>358</v>
      </c>
      <c r="B337" s="8">
        <v>1</v>
      </c>
      <c r="C337" s="6" t="s">
        <v>1402</v>
      </c>
      <c r="D337" s="6"/>
      <c r="E337" s="6" t="s">
        <v>2</v>
      </c>
      <c r="F337" s="6" t="s">
        <v>1549</v>
      </c>
      <c r="G337" s="6" t="s">
        <v>358</v>
      </c>
      <c r="H337" s="11" t="str">
        <f t="shared" si="0"/>
        <v>TO:0000430 (Germination Rate) = Normal (Between 75% and 125%)</v>
      </c>
    </row>
    <row r="338" spans="1:8" x14ac:dyDescent="0.2">
      <c r="A338" s="6" t="s">
        <v>359</v>
      </c>
      <c r="B338" s="7">
        <v>1</v>
      </c>
      <c r="C338" s="6" t="s">
        <v>1403</v>
      </c>
      <c r="D338" s="6"/>
      <c r="E338" s="6" t="s">
        <v>2</v>
      </c>
      <c r="F338" s="6" t="s">
        <v>1549</v>
      </c>
      <c r="G338" s="6" t="s">
        <v>359</v>
      </c>
      <c r="H338" s="11" t="str">
        <f t="shared" si="0"/>
        <v>TO:0000430 (Germination Rate) = Normal (Between 75% and 125%)</v>
      </c>
    </row>
    <row r="339" spans="1:8" x14ac:dyDescent="0.2">
      <c r="A339" s="6" t="s">
        <v>360</v>
      </c>
      <c r="B339" s="7">
        <v>1</v>
      </c>
      <c r="C339" s="6" t="s">
        <v>1403</v>
      </c>
      <c r="D339" s="6"/>
      <c r="E339" s="6" t="s">
        <v>2</v>
      </c>
      <c r="F339" s="6" t="s">
        <v>1549</v>
      </c>
      <c r="G339" s="6" t="s">
        <v>360</v>
      </c>
      <c r="H339" s="11" t="str">
        <f t="shared" si="0"/>
        <v>TO:0000430 (Germination Rate) = Normal (Between 75% and 125%)</v>
      </c>
    </row>
    <row r="340" spans="1:8" x14ac:dyDescent="0.2">
      <c r="A340" s="6" t="s">
        <v>174</v>
      </c>
      <c r="B340" s="7">
        <v>0.93300000000000005</v>
      </c>
      <c r="C340" s="6" t="s">
        <v>1403</v>
      </c>
      <c r="D340" s="6"/>
      <c r="E340" s="6" t="s">
        <v>2</v>
      </c>
      <c r="F340" s="6" t="s">
        <v>1549</v>
      </c>
      <c r="G340" s="6" t="s">
        <v>174</v>
      </c>
      <c r="H340" s="11" t="str">
        <f t="shared" si="0"/>
        <v>TO:0000430 (Germination Rate) = Normal (Between 75% and 125%)</v>
      </c>
    </row>
    <row r="341" spans="1:8" x14ac:dyDescent="0.2">
      <c r="A341" s="6" t="s">
        <v>1085</v>
      </c>
      <c r="B341" s="7">
        <v>0.9</v>
      </c>
      <c r="C341" s="6" t="s">
        <v>1440</v>
      </c>
      <c r="D341" s="6"/>
      <c r="E341" s="6" t="s">
        <v>2</v>
      </c>
      <c r="F341" s="6" t="s">
        <v>1549</v>
      </c>
      <c r="G341" s="6" t="s">
        <v>1085</v>
      </c>
      <c r="H341" s="11" t="str">
        <f t="shared" si="0"/>
        <v>TO:0000430 (Germination Rate) = Normal (Between 75% and 125%)</v>
      </c>
    </row>
    <row r="342" spans="1:8" x14ac:dyDescent="0.2">
      <c r="A342" s="6" t="s">
        <v>92</v>
      </c>
      <c r="B342" s="7">
        <v>0.86699999999999999</v>
      </c>
      <c r="C342" s="6" t="s">
        <v>1403</v>
      </c>
      <c r="D342" s="6"/>
      <c r="E342" s="6" t="s">
        <v>2</v>
      </c>
      <c r="F342" s="6" t="s">
        <v>1549</v>
      </c>
      <c r="G342" s="6" t="s">
        <v>92</v>
      </c>
      <c r="H342" s="11" t="str">
        <f t="shared" si="0"/>
        <v>TO:0000430 (Germination Rate) = Normal (Between 75% and 125%)</v>
      </c>
    </row>
    <row r="343" spans="1:8" x14ac:dyDescent="0.2">
      <c r="A343" s="6" t="s">
        <v>175</v>
      </c>
      <c r="B343" s="7">
        <v>0.93300000000000005</v>
      </c>
      <c r="C343" s="6" t="s">
        <v>1403</v>
      </c>
      <c r="D343" s="6"/>
      <c r="E343" s="6" t="s">
        <v>2</v>
      </c>
      <c r="F343" s="6" t="s">
        <v>1549</v>
      </c>
      <c r="G343" s="6" t="s">
        <v>175</v>
      </c>
      <c r="H343" s="11" t="str">
        <f t="shared" si="0"/>
        <v>TO:0000430 (Germination Rate) = Normal (Between 75% and 125%)</v>
      </c>
    </row>
    <row r="344" spans="1:8" x14ac:dyDescent="0.2">
      <c r="A344" s="6" t="s">
        <v>176</v>
      </c>
      <c r="B344" s="7">
        <v>0.93300000000000005</v>
      </c>
      <c r="C344" s="6" t="s">
        <v>1403</v>
      </c>
      <c r="D344" s="6"/>
      <c r="E344" s="6" t="s">
        <v>2</v>
      </c>
      <c r="F344" s="6" t="s">
        <v>1549</v>
      </c>
      <c r="G344" s="6" t="s">
        <v>176</v>
      </c>
      <c r="H344" s="11" t="str">
        <f t="shared" si="0"/>
        <v>TO:0000430 (Germination Rate) = Normal (Between 75% and 125%)</v>
      </c>
    </row>
    <row r="345" spans="1:8" x14ac:dyDescent="0.2">
      <c r="A345" s="6" t="s">
        <v>177</v>
      </c>
      <c r="B345" s="7">
        <v>0.93300000000000005</v>
      </c>
      <c r="C345" s="6" t="s">
        <v>1403</v>
      </c>
      <c r="D345" s="6"/>
      <c r="E345" s="6" t="s">
        <v>2</v>
      </c>
      <c r="F345" s="6" t="s">
        <v>1549</v>
      </c>
      <c r="G345" s="6" t="s">
        <v>177</v>
      </c>
      <c r="H345" s="11" t="str">
        <f t="shared" si="0"/>
        <v>TO:0000430 (Germination Rate) = Normal (Between 75% and 125%)</v>
      </c>
    </row>
    <row r="346" spans="1:8" x14ac:dyDescent="0.2">
      <c r="A346" s="6" t="s">
        <v>93</v>
      </c>
      <c r="B346" s="7">
        <v>0.86699999999999999</v>
      </c>
      <c r="C346" s="6" t="s">
        <v>1403</v>
      </c>
      <c r="D346" s="6"/>
      <c r="E346" s="6" t="s">
        <v>2</v>
      </c>
      <c r="F346" s="6" t="s">
        <v>1549</v>
      </c>
      <c r="G346" s="6" t="s">
        <v>93</v>
      </c>
      <c r="H346" s="11" t="str">
        <f t="shared" si="0"/>
        <v>TO:0000430 (Germination Rate) = Normal (Between 75% and 125%)</v>
      </c>
    </row>
    <row r="347" spans="1:8" x14ac:dyDescent="0.2">
      <c r="A347" s="6" t="s">
        <v>178</v>
      </c>
      <c r="B347" s="7">
        <v>0.93300000000000005</v>
      </c>
      <c r="C347" s="6" t="s">
        <v>1403</v>
      </c>
      <c r="D347" s="6"/>
      <c r="E347" s="6" t="s">
        <v>2</v>
      </c>
      <c r="F347" s="6" t="s">
        <v>1549</v>
      </c>
      <c r="G347" s="6" t="s">
        <v>178</v>
      </c>
      <c r="H347" s="11" t="str">
        <f t="shared" si="0"/>
        <v>TO:0000430 (Germination Rate) = Normal (Between 75% and 125%)</v>
      </c>
    </row>
    <row r="348" spans="1:8" x14ac:dyDescent="0.2">
      <c r="A348" s="6" t="s">
        <v>361</v>
      </c>
      <c r="B348" s="7">
        <v>1</v>
      </c>
      <c r="C348" s="6" t="s">
        <v>1403</v>
      </c>
      <c r="D348" s="6"/>
      <c r="E348" s="6" t="s">
        <v>2</v>
      </c>
      <c r="F348" s="6" t="s">
        <v>1549</v>
      </c>
      <c r="G348" s="6" t="s">
        <v>361</v>
      </c>
      <c r="H348" s="11" t="str">
        <f t="shared" si="0"/>
        <v>TO:0000430 (Germination Rate) = Normal (Between 75% and 125%)</v>
      </c>
    </row>
    <row r="349" spans="1:8" x14ac:dyDescent="0.2">
      <c r="A349" s="6" t="s">
        <v>362</v>
      </c>
      <c r="B349" s="7">
        <v>1</v>
      </c>
      <c r="C349" s="6" t="s">
        <v>1403</v>
      </c>
      <c r="D349" s="6"/>
      <c r="E349" s="6" t="s">
        <v>2</v>
      </c>
      <c r="F349" s="6" t="s">
        <v>1549</v>
      </c>
      <c r="G349" s="6" t="s">
        <v>362</v>
      </c>
      <c r="H349" s="11" t="str">
        <f t="shared" si="0"/>
        <v>TO:0000430 (Germination Rate) = Normal (Between 75% and 125%)</v>
      </c>
    </row>
    <row r="350" spans="1:8" x14ac:dyDescent="0.2">
      <c r="A350" s="6" t="s">
        <v>1086</v>
      </c>
      <c r="B350" s="7">
        <v>0.9</v>
      </c>
      <c r="C350" s="6" t="s">
        <v>1440</v>
      </c>
      <c r="D350" s="6"/>
      <c r="E350" s="6" t="s">
        <v>2</v>
      </c>
      <c r="F350" s="6" t="s">
        <v>1549</v>
      </c>
      <c r="G350" s="6" t="s">
        <v>1086</v>
      </c>
      <c r="H350" s="11" t="str">
        <f t="shared" si="0"/>
        <v>TO:0000430 (Germination Rate) = Normal (Between 75% and 125%)</v>
      </c>
    </row>
    <row r="351" spans="1:8" x14ac:dyDescent="0.2">
      <c r="A351" s="6" t="s">
        <v>94</v>
      </c>
      <c r="B351" s="7">
        <v>0.86699999999999999</v>
      </c>
      <c r="C351" s="6" t="s">
        <v>1403</v>
      </c>
      <c r="D351" s="6"/>
      <c r="E351" s="6" t="s">
        <v>2</v>
      </c>
      <c r="F351" s="6" t="s">
        <v>1549</v>
      </c>
      <c r="G351" s="6" t="s">
        <v>94</v>
      </c>
      <c r="H351" s="11" t="str">
        <f t="shared" si="0"/>
        <v>TO:0000430 (Germination Rate) = Normal (Between 75% and 125%)</v>
      </c>
    </row>
    <row r="352" spans="1:8" x14ac:dyDescent="0.2">
      <c r="A352" s="6" t="s">
        <v>363</v>
      </c>
      <c r="B352" s="7">
        <v>1</v>
      </c>
      <c r="C352" s="6" t="s">
        <v>1403</v>
      </c>
      <c r="D352" s="6"/>
      <c r="E352" s="6" t="s">
        <v>2</v>
      </c>
      <c r="F352" s="6" t="s">
        <v>1549</v>
      </c>
      <c r="G352" s="6" t="s">
        <v>363</v>
      </c>
      <c r="H352" s="11" t="str">
        <f t="shared" si="0"/>
        <v>TO:0000430 (Germination Rate) = Normal (Between 75% and 125%)</v>
      </c>
    </row>
    <row r="353" spans="1:8" x14ac:dyDescent="0.2">
      <c r="A353" s="6" t="s">
        <v>364</v>
      </c>
      <c r="B353" s="7">
        <v>1</v>
      </c>
      <c r="C353" s="6" t="s">
        <v>1403</v>
      </c>
      <c r="D353" s="6"/>
      <c r="E353" s="6" t="s">
        <v>2</v>
      </c>
      <c r="F353" s="6" t="s">
        <v>1549</v>
      </c>
      <c r="G353" s="6" t="s">
        <v>364</v>
      </c>
      <c r="H353" s="11" t="str">
        <f t="shared" si="0"/>
        <v>TO:0000430 (Germination Rate) = Normal (Between 75% and 125%)</v>
      </c>
    </row>
    <row r="354" spans="1:8" x14ac:dyDescent="0.2">
      <c r="A354" s="6" t="s">
        <v>179</v>
      </c>
      <c r="B354" s="7">
        <v>0.93300000000000005</v>
      </c>
      <c r="C354" s="6" t="s">
        <v>1403</v>
      </c>
      <c r="D354" s="6"/>
      <c r="E354" s="6" t="s">
        <v>2</v>
      </c>
      <c r="F354" s="6" t="s">
        <v>1549</v>
      </c>
      <c r="G354" s="6" t="s">
        <v>179</v>
      </c>
      <c r="H354" s="11" t="str">
        <f t="shared" si="0"/>
        <v>TO:0000430 (Germination Rate) = Normal (Between 75% and 125%)</v>
      </c>
    </row>
    <row r="355" spans="1:8" x14ac:dyDescent="0.2">
      <c r="A355" s="6" t="s">
        <v>180</v>
      </c>
      <c r="B355" s="7">
        <v>0.93300000000000005</v>
      </c>
      <c r="C355" s="6" t="s">
        <v>1403</v>
      </c>
      <c r="D355" s="6"/>
      <c r="E355" s="6" t="s">
        <v>2</v>
      </c>
      <c r="F355" s="6" t="s">
        <v>1549</v>
      </c>
      <c r="G355" s="6" t="s">
        <v>180</v>
      </c>
      <c r="H355" s="11" t="str">
        <f t="shared" si="0"/>
        <v>TO:0000430 (Germination Rate) = Normal (Between 75% and 125%)</v>
      </c>
    </row>
    <row r="356" spans="1:8" x14ac:dyDescent="0.2">
      <c r="A356" s="6" t="s">
        <v>365</v>
      </c>
      <c r="B356" s="7">
        <v>1</v>
      </c>
      <c r="C356" s="6" t="s">
        <v>1403</v>
      </c>
      <c r="D356" s="6"/>
      <c r="E356" s="6" t="s">
        <v>2</v>
      </c>
      <c r="F356" s="6" t="s">
        <v>1549</v>
      </c>
      <c r="G356" s="6" t="s">
        <v>365</v>
      </c>
      <c r="H356" s="11" t="str">
        <f t="shared" si="0"/>
        <v>TO:0000430 (Germination Rate) = Normal (Between 75% and 125%)</v>
      </c>
    </row>
    <row r="357" spans="1:8" x14ac:dyDescent="0.2">
      <c r="A357" s="6" t="s">
        <v>366</v>
      </c>
      <c r="B357" s="7">
        <v>1</v>
      </c>
      <c r="C357" s="6" t="s">
        <v>1403</v>
      </c>
      <c r="D357" s="6"/>
      <c r="E357" s="6" t="s">
        <v>2</v>
      </c>
      <c r="F357" s="6" t="s">
        <v>1549</v>
      </c>
      <c r="G357" s="6" t="s">
        <v>366</v>
      </c>
      <c r="H357" s="11" t="str">
        <f t="shared" si="0"/>
        <v>TO:0000430 (Germination Rate) = Normal (Between 75% and 125%)</v>
      </c>
    </row>
    <row r="358" spans="1:8" x14ac:dyDescent="0.2">
      <c r="A358" s="6" t="s">
        <v>1087</v>
      </c>
      <c r="B358" s="10">
        <v>0.95499999999999996</v>
      </c>
      <c r="C358" s="6" t="s">
        <v>1440</v>
      </c>
      <c r="D358" s="6"/>
      <c r="E358" s="6" t="s">
        <v>2</v>
      </c>
      <c r="F358" s="6" t="s">
        <v>1549</v>
      </c>
      <c r="G358" s="6" t="s">
        <v>1087</v>
      </c>
      <c r="H358" s="11" t="str">
        <f>CONCATENATE("TO:0000430 (Germination Rate) = ", F358)</f>
        <v>TO:0000430 (Germination Rate) = Normal (Between 75% and 125%)</v>
      </c>
    </row>
    <row r="359" spans="1:8" x14ac:dyDescent="0.2">
      <c r="A359" s="6" t="s">
        <v>367</v>
      </c>
      <c r="B359" s="7">
        <v>1</v>
      </c>
      <c r="C359" s="6" t="s">
        <v>1403</v>
      </c>
      <c r="D359" s="6"/>
      <c r="E359" s="6" t="s">
        <v>2</v>
      </c>
      <c r="F359" s="6" t="s">
        <v>1549</v>
      </c>
      <c r="G359" s="6" t="s">
        <v>367</v>
      </c>
      <c r="H359" s="11" t="str">
        <f>CONCATENATE("TO:0000430 (Germination Rate) = ", F359)</f>
        <v>TO:0000430 (Germination Rate) = Normal (Between 75% and 125%)</v>
      </c>
    </row>
    <row r="360" spans="1:8" x14ac:dyDescent="0.2">
      <c r="A360" s="6" t="s">
        <v>368</v>
      </c>
      <c r="B360" s="7">
        <v>1</v>
      </c>
      <c r="C360" s="6" t="s">
        <v>1403</v>
      </c>
      <c r="D360" s="6"/>
      <c r="E360" s="6" t="s">
        <v>2</v>
      </c>
      <c r="F360" s="6" t="s">
        <v>1549</v>
      </c>
      <c r="G360" s="6" t="s">
        <v>368</v>
      </c>
      <c r="H360" s="11" t="str">
        <f>CONCATENATE("TO:0000430 (Germination Rate) = ", F360)</f>
        <v>TO:0000430 (Germination Rate) = Normal (Between 75% and 125%)</v>
      </c>
    </row>
    <row r="361" spans="1:8" x14ac:dyDescent="0.2">
      <c r="A361" s="6" t="s">
        <v>369</v>
      </c>
      <c r="B361" s="7">
        <v>1</v>
      </c>
      <c r="C361" s="6" t="s">
        <v>1403</v>
      </c>
      <c r="D361" s="6"/>
      <c r="E361" s="6" t="s">
        <v>2</v>
      </c>
      <c r="F361" s="6" t="s">
        <v>1549</v>
      </c>
      <c r="G361" s="6" t="s">
        <v>369</v>
      </c>
      <c r="H361" s="11" t="str">
        <f>CONCATENATE("TO:0000430 (Germination Rate) = ", F361)</f>
        <v>TO:0000430 (Germination Rate) = Normal (Between 75% and 125%)</v>
      </c>
    </row>
    <row r="362" spans="1:8" x14ac:dyDescent="0.2">
      <c r="A362" s="6" t="s">
        <v>181</v>
      </c>
      <c r="B362" s="7">
        <v>0.93300000000000005</v>
      </c>
      <c r="C362" s="6" t="s">
        <v>1403</v>
      </c>
      <c r="D362" s="6"/>
      <c r="E362" s="6" t="s">
        <v>2</v>
      </c>
      <c r="F362" s="6" t="s">
        <v>1549</v>
      </c>
      <c r="G362" s="6" t="s">
        <v>181</v>
      </c>
      <c r="H362" s="11" t="str">
        <f>CONCATENATE("TO:0000430 (Germination Rate) = ", F362)</f>
        <v>TO:0000430 (Germination Rate) = Normal (Between 75% and 125%)</v>
      </c>
    </row>
    <row r="363" spans="1:8" x14ac:dyDescent="0.2">
      <c r="A363" s="6" t="s">
        <v>370</v>
      </c>
      <c r="B363" s="7">
        <v>1</v>
      </c>
      <c r="C363" s="6" t="s">
        <v>1403</v>
      </c>
      <c r="D363" s="6"/>
      <c r="E363" s="6" t="s">
        <v>2</v>
      </c>
      <c r="F363" s="6" t="s">
        <v>1549</v>
      </c>
      <c r="G363" s="6" t="s">
        <v>370</v>
      </c>
      <c r="H363" s="11" t="str">
        <f>CONCATENATE("TO:0000430 (Germination Rate) = ", F363)</f>
        <v>TO:0000430 (Germination Rate) = Normal (Between 75% and 125%)</v>
      </c>
    </row>
    <row r="364" spans="1:8" x14ac:dyDescent="0.2">
      <c r="A364" s="6" t="s">
        <v>371</v>
      </c>
      <c r="B364" s="7">
        <v>1</v>
      </c>
      <c r="C364" s="6" t="s">
        <v>1403</v>
      </c>
      <c r="D364" s="6"/>
      <c r="E364" s="6" t="s">
        <v>2</v>
      </c>
      <c r="F364" s="6" t="s">
        <v>1549</v>
      </c>
      <c r="G364" s="6" t="s">
        <v>371</v>
      </c>
      <c r="H364" s="11" t="str">
        <f>CONCATENATE("TO:0000430 (Germination Rate) = ", F364)</f>
        <v>TO:0000430 (Germination Rate) = Normal (Between 75% and 125%)</v>
      </c>
    </row>
    <row r="365" spans="1:8" x14ac:dyDescent="0.2">
      <c r="A365" s="6" t="s">
        <v>372</v>
      </c>
      <c r="B365" s="7">
        <v>1</v>
      </c>
      <c r="C365" s="6" t="s">
        <v>1403</v>
      </c>
      <c r="D365" s="6"/>
      <c r="E365" s="6" t="s">
        <v>2</v>
      </c>
      <c r="F365" s="6" t="s">
        <v>1549</v>
      </c>
      <c r="G365" s="6" t="s">
        <v>372</v>
      </c>
      <c r="H365" s="11" t="str">
        <f>CONCATENATE("TO:0000430 (Germination Rate) = ", F365)</f>
        <v>TO:0000430 (Germination Rate) = Normal (Between 75% and 125%)</v>
      </c>
    </row>
    <row r="366" spans="1:8" x14ac:dyDescent="0.2">
      <c r="A366" s="6" t="s">
        <v>182</v>
      </c>
      <c r="B366" s="7">
        <v>0.93300000000000005</v>
      </c>
      <c r="C366" s="6" t="s">
        <v>1403</v>
      </c>
      <c r="D366" s="6"/>
      <c r="E366" s="6" t="s">
        <v>2</v>
      </c>
      <c r="F366" s="6" t="s">
        <v>1549</v>
      </c>
      <c r="G366" s="6" t="s">
        <v>182</v>
      </c>
      <c r="H366" s="11" t="str">
        <f>CONCATENATE("TO:0000430 (Germination Rate) = ", F366)</f>
        <v>TO:0000430 (Germination Rate) = Normal (Between 75% and 125%)</v>
      </c>
    </row>
    <row r="367" spans="1:8" x14ac:dyDescent="0.2">
      <c r="A367" s="6" t="s">
        <v>1319</v>
      </c>
      <c r="B367" s="7">
        <v>0.95</v>
      </c>
      <c r="C367" s="6" t="s">
        <v>1434</v>
      </c>
      <c r="D367" s="6"/>
      <c r="E367" s="6" t="s">
        <v>2</v>
      </c>
      <c r="F367" s="6" t="s">
        <v>1549</v>
      </c>
      <c r="G367" s="6" t="s">
        <v>1319</v>
      </c>
      <c r="H367" s="11" t="str">
        <f>CONCATENATE("TO:0000430 (Germination Rate) = ", F367)</f>
        <v>TO:0000430 (Germination Rate) = Normal (Between 75% and 125%)</v>
      </c>
    </row>
    <row r="368" spans="1:8" x14ac:dyDescent="0.2">
      <c r="A368" s="6" t="s">
        <v>373</v>
      </c>
      <c r="B368" s="7">
        <v>1</v>
      </c>
      <c r="C368" s="6" t="s">
        <v>1403</v>
      </c>
      <c r="D368" s="6"/>
      <c r="E368" s="6" t="s">
        <v>2</v>
      </c>
      <c r="F368" s="6" t="s">
        <v>1549</v>
      </c>
      <c r="G368" s="6" t="s">
        <v>373</v>
      </c>
      <c r="H368" s="11" t="str">
        <f>CONCATENATE("TO:0000430 (Germination Rate) = ", F368)</f>
        <v>TO:0000430 (Germination Rate) = Normal (Between 75% and 125%)</v>
      </c>
    </row>
    <row r="369" spans="1:8" x14ac:dyDescent="0.2">
      <c r="A369" s="6" t="s">
        <v>374</v>
      </c>
      <c r="B369" s="7">
        <v>1</v>
      </c>
      <c r="C369" s="6" t="s">
        <v>1403</v>
      </c>
      <c r="D369" s="6"/>
      <c r="E369" s="6" t="s">
        <v>2</v>
      </c>
      <c r="F369" s="6" t="s">
        <v>1549</v>
      </c>
      <c r="G369" s="6" t="s">
        <v>374</v>
      </c>
      <c r="H369" s="11" t="str">
        <f>CONCATENATE("TO:0000430 (Germination Rate) = ", F369)</f>
        <v>TO:0000430 (Germination Rate) = Normal (Between 75% and 125%)</v>
      </c>
    </row>
    <row r="370" spans="1:8" x14ac:dyDescent="0.2">
      <c r="A370" s="6" t="s">
        <v>375</v>
      </c>
      <c r="B370" s="7">
        <v>1</v>
      </c>
      <c r="C370" s="6" t="s">
        <v>1403</v>
      </c>
      <c r="D370" s="6"/>
      <c r="E370" s="6" t="s">
        <v>2</v>
      </c>
      <c r="F370" s="6" t="s">
        <v>1549</v>
      </c>
      <c r="G370" s="6" t="s">
        <v>375</v>
      </c>
      <c r="H370" s="11" t="str">
        <f>CONCATENATE("TO:0000430 (Germination Rate) = ", F370)</f>
        <v>TO:0000430 (Germination Rate) = Normal (Between 75% and 125%)</v>
      </c>
    </row>
    <row r="371" spans="1:8" x14ac:dyDescent="0.2">
      <c r="A371" s="6" t="s">
        <v>376</v>
      </c>
      <c r="B371" s="7">
        <v>1</v>
      </c>
      <c r="C371" s="6" t="s">
        <v>1403</v>
      </c>
      <c r="D371" s="6"/>
      <c r="E371" s="6" t="s">
        <v>2</v>
      </c>
      <c r="F371" s="6" t="s">
        <v>1549</v>
      </c>
      <c r="G371" s="6" t="s">
        <v>376</v>
      </c>
      <c r="H371" s="11" t="str">
        <f>CONCATENATE("TO:0000430 (Germination Rate) = ", F371)</f>
        <v>TO:0000430 (Germination Rate) = Normal (Between 75% and 125%)</v>
      </c>
    </row>
    <row r="372" spans="1:8" x14ac:dyDescent="0.2">
      <c r="A372" s="6" t="s">
        <v>377</v>
      </c>
      <c r="B372" s="7">
        <v>1</v>
      </c>
      <c r="C372" s="6" t="s">
        <v>1403</v>
      </c>
      <c r="D372" s="6"/>
      <c r="E372" s="6" t="s">
        <v>2</v>
      </c>
      <c r="F372" s="6" t="s">
        <v>1549</v>
      </c>
      <c r="G372" s="6" t="s">
        <v>377</v>
      </c>
      <c r="H372" s="11" t="str">
        <f>CONCATENATE("TO:0000430 (Germination Rate) = ", F372)</f>
        <v>TO:0000430 (Germination Rate) = Normal (Between 75% and 125%)</v>
      </c>
    </row>
    <row r="373" spans="1:8" x14ac:dyDescent="0.2">
      <c r="A373" s="6" t="s">
        <v>378</v>
      </c>
      <c r="B373" s="7">
        <v>1</v>
      </c>
      <c r="C373" s="6" t="s">
        <v>1403</v>
      </c>
      <c r="D373" s="6"/>
      <c r="E373" s="6" t="s">
        <v>2</v>
      </c>
      <c r="F373" s="6" t="s">
        <v>1549</v>
      </c>
      <c r="G373" s="6" t="s">
        <v>378</v>
      </c>
      <c r="H373" s="11" t="str">
        <f>CONCATENATE("TO:0000430 (Germination Rate) = ", F373)</f>
        <v>TO:0000430 (Germination Rate) = Normal (Between 75% and 125%)</v>
      </c>
    </row>
    <row r="374" spans="1:8" x14ac:dyDescent="0.2">
      <c r="A374" s="6" t="s">
        <v>379</v>
      </c>
      <c r="B374" s="7">
        <v>1</v>
      </c>
      <c r="C374" s="6" t="s">
        <v>1403</v>
      </c>
      <c r="D374" s="6"/>
      <c r="E374" s="6" t="s">
        <v>2</v>
      </c>
      <c r="F374" s="6" t="s">
        <v>1549</v>
      </c>
      <c r="G374" s="6" t="s">
        <v>379</v>
      </c>
      <c r="H374" s="11" t="str">
        <f>CONCATENATE("TO:0000430 (Germination Rate) = ", F374)</f>
        <v>TO:0000430 (Germination Rate) = Normal (Between 75% and 125%)</v>
      </c>
    </row>
    <row r="375" spans="1:8" x14ac:dyDescent="0.2">
      <c r="A375" s="6" t="s">
        <v>380</v>
      </c>
      <c r="B375" s="7">
        <v>1</v>
      </c>
      <c r="C375" s="6" t="s">
        <v>1403</v>
      </c>
      <c r="D375" s="6"/>
      <c r="E375" s="6" t="s">
        <v>2</v>
      </c>
      <c r="F375" s="6" t="s">
        <v>1549</v>
      </c>
      <c r="G375" s="6" t="s">
        <v>380</v>
      </c>
      <c r="H375" s="11" t="str">
        <f>CONCATENATE("TO:0000430 (Germination Rate) = ", F375)</f>
        <v>TO:0000430 (Germination Rate) = Normal (Between 75% and 125%)</v>
      </c>
    </row>
    <row r="376" spans="1:8" x14ac:dyDescent="0.2">
      <c r="A376" s="6" t="s">
        <v>1088</v>
      </c>
      <c r="B376" s="7">
        <v>0.6</v>
      </c>
      <c r="C376" s="6" t="s">
        <v>1440</v>
      </c>
      <c r="D376" s="6"/>
      <c r="E376" s="6" t="s">
        <v>3</v>
      </c>
      <c r="F376" s="6" t="s">
        <v>1552</v>
      </c>
      <c r="G376" s="6" t="s">
        <v>1088</v>
      </c>
      <c r="H376" s="11" t="str">
        <f>CONCATENATE("TO:0000430 (Germination Rate) = ", F376)</f>
        <v>TO:0000430 (Germination Rate) = Low (Between 25% and 75%)</v>
      </c>
    </row>
    <row r="377" spans="1:8" x14ac:dyDescent="0.2">
      <c r="A377" s="6" t="s">
        <v>381</v>
      </c>
      <c r="B377" s="7">
        <v>1</v>
      </c>
      <c r="C377" s="6" t="s">
        <v>1403</v>
      </c>
      <c r="D377" s="6"/>
      <c r="E377" s="6" t="s">
        <v>2</v>
      </c>
      <c r="F377" s="6" t="s">
        <v>1549</v>
      </c>
      <c r="G377" s="6" t="s">
        <v>381</v>
      </c>
      <c r="H377" s="11" t="str">
        <f>CONCATENATE("TO:0000430 (Germination Rate) = ", F377)</f>
        <v>TO:0000430 (Germination Rate) = Normal (Between 75% and 125%)</v>
      </c>
    </row>
    <row r="378" spans="1:8" x14ac:dyDescent="0.2">
      <c r="A378" s="6" t="s">
        <v>382</v>
      </c>
      <c r="B378" s="7">
        <v>1</v>
      </c>
      <c r="C378" s="6" t="s">
        <v>1403</v>
      </c>
      <c r="D378" s="6"/>
      <c r="E378" s="6" t="s">
        <v>2</v>
      </c>
      <c r="F378" s="6" t="s">
        <v>1549</v>
      </c>
      <c r="G378" s="6" t="s">
        <v>382</v>
      </c>
      <c r="H378" s="11" t="str">
        <f>CONCATENATE("TO:0000430 (Germination Rate) = ", F378)</f>
        <v>TO:0000430 (Germination Rate) = Normal (Between 75% and 125%)</v>
      </c>
    </row>
    <row r="379" spans="1:8" x14ac:dyDescent="0.2">
      <c r="A379" s="6" t="s">
        <v>383</v>
      </c>
      <c r="B379" s="7">
        <v>1</v>
      </c>
      <c r="C379" s="6" t="s">
        <v>1403</v>
      </c>
      <c r="D379" s="6"/>
      <c r="E379" s="6" t="s">
        <v>2</v>
      </c>
      <c r="F379" s="6" t="s">
        <v>1549</v>
      </c>
      <c r="G379" s="6" t="s">
        <v>383</v>
      </c>
      <c r="H379" s="11" t="str">
        <f>CONCATENATE("TO:0000430 (Germination Rate) = ", F379)</f>
        <v>TO:0000430 (Germination Rate) = Normal (Between 75% and 125%)</v>
      </c>
    </row>
    <row r="380" spans="1:8" x14ac:dyDescent="0.2">
      <c r="A380" s="6" t="s">
        <v>384</v>
      </c>
      <c r="B380" s="7">
        <v>1</v>
      </c>
      <c r="C380" s="6" t="s">
        <v>1403</v>
      </c>
      <c r="D380" s="6"/>
      <c r="E380" s="6" t="s">
        <v>2</v>
      </c>
      <c r="F380" s="6" t="s">
        <v>1549</v>
      </c>
      <c r="G380" s="6" t="s">
        <v>384</v>
      </c>
      <c r="H380" s="11" t="str">
        <f>CONCATENATE("TO:0000430 (Germination Rate) = ", F380)</f>
        <v>TO:0000430 (Germination Rate) = Normal (Between 75% and 125%)</v>
      </c>
    </row>
    <row r="381" spans="1:8" x14ac:dyDescent="0.2">
      <c r="A381" s="6" t="s">
        <v>183</v>
      </c>
      <c r="B381" s="7">
        <v>0.93300000000000005</v>
      </c>
      <c r="C381" s="6" t="s">
        <v>1403</v>
      </c>
      <c r="D381" s="6"/>
      <c r="E381" s="6" t="s">
        <v>2</v>
      </c>
      <c r="F381" s="6" t="s">
        <v>1549</v>
      </c>
      <c r="G381" s="6" t="s">
        <v>183</v>
      </c>
      <c r="H381" s="11" t="str">
        <f>CONCATENATE("TO:0000430 (Germination Rate) = ", F381)</f>
        <v>TO:0000430 (Germination Rate) = Normal (Between 75% and 125%)</v>
      </c>
    </row>
    <row r="382" spans="1:8" x14ac:dyDescent="0.2">
      <c r="A382" s="6" t="s">
        <v>1089</v>
      </c>
      <c r="B382" s="10">
        <v>0.35499999999999998</v>
      </c>
      <c r="C382" s="6" t="s">
        <v>1440</v>
      </c>
      <c r="D382" s="6"/>
      <c r="E382" s="6" t="s">
        <v>3</v>
      </c>
      <c r="F382" s="6" t="s">
        <v>1552</v>
      </c>
      <c r="G382" s="6" t="s">
        <v>1089</v>
      </c>
      <c r="H382" s="11" t="str">
        <f>CONCATENATE("TO:0000430 (Germination Rate) = ", F382)</f>
        <v>TO:0000430 (Germination Rate) = Low (Between 25% and 75%)</v>
      </c>
    </row>
    <row r="383" spans="1:8" x14ac:dyDescent="0.2">
      <c r="A383" s="6" t="s">
        <v>1090</v>
      </c>
      <c r="B383" s="7">
        <v>0.65</v>
      </c>
      <c r="C383" s="6" t="s">
        <v>1440</v>
      </c>
      <c r="D383" s="6"/>
      <c r="E383" s="6" t="s">
        <v>3</v>
      </c>
      <c r="F383" s="6" t="s">
        <v>1552</v>
      </c>
      <c r="G383" s="6" t="s">
        <v>1090</v>
      </c>
      <c r="H383" s="11" t="str">
        <f>CONCATENATE("TO:0000430 (Germination Rate) = ", F383)</f>
        <v>TO:0000430 (Germination Rate) = Low (Between 25% and 75%)</v>
      </c>
    </row>
    <row r="384" spans="1:8" x14ac:dyDescent="0.2">
      <c r="A384" s="6" t="s">
        <v>1091</v>
      </c>
      <c r="B384" s="7">
        <v>0.85</v>
      </c>
      <c r="C384" s="6" t="s">
        <v>1440</v>
      </c>
      <c r="D384" s="6"/>
      <c r="E384" s="6" t="s">
        <v>2</v>
      </c>
      <c r="F384" s="6" t="s">
        <v>1549</v>
      </c>
      <c r="G384" s="6" t="s">
        <v>1091</v>
      </c>
      <c r="H384" s="11" t="str">
        <f>CONCATENATE("TO:0000430 (Germination Rate) = ", F384)</f>
        <v>TO:0000430 (Germination Rate) = Normal (Between 75% and 125%)</v>
      </c>
    </row>
    <row r="385" spans="1:8" x14ac:dyDescent="0.2">
      <c r="A385" s="6" t="s">
        <v>1092</v>
      </c>
      <c r="B385" s="7">
        <v>0.05</v>
      </c>
      <c r="C385" s="6" t="s">
        <v>1440</v>
      </c>
      <c r="D385" s="6"/>
      <c r="E385" s="6" t="s">
        <v>4</v>
      </c>
      <c r="F385" s="6" t="s">
        <v>1553</v>
      </c>
      <c r="G385" s="6" t="s">
        <v>1092</v>
      </c>
      <c r="H385" s="11" t="str">
        <f>CONCATENATE("TO:0000430 (Germination Rate) = ", F385)</f>
        <v>TO:0000430 (Germination Rate) = Very Low (Below 24%)</v>
      </c>
    </row>
    <row r="386" spans="1:8" x14ac:dyDescent="0.2">
      <c r="A386" s="6" t="s">
        <v>1092</v>
      </c>
      <c r="B386" s="6">
        <v>16.666666666666668</v>
      </c>
      <c r="C386" s="6" t="s">
        <v>1320</v>
      </c>
      <c r="D386" s="6"/>
      <c r="E386" s="6" t="s">
        <v>4</v>
      </c>
      <c r="F386" s="6" t="s">
        <v>1553</v>
      </c>
      <c r="G386" s="6" t="s">
        <v>1092</v>
      </c>
      <c r="H386" s="11" t="str">
        <f>CONCATENATE("TO:0000430 (Germination Rate) = ", F386)</f>
        <v>TO:0000430 (Germination Rate) = Very Low (Below 24%)</v>
      </c>
    </row>
    <row r="387" spans="1:8" x14ac:dyDescent="0.2">
      <c r="A387" s="6" t="s">
        <v>1093</v>
      </c>
      <c r="B387" s="7">
        <v>0.05</v>
      </c>
      <c r="C387" s="6" t="s">
        <v>1440</v>
      </c>
      <c r="D387" s="6"/>
      <c r="E387" s="6" t="s">
        <v>4</v>
      </c>
      <c r="F387" s="6" t="s">
        <v>1553</v>
      </c>
      <c r="G387" s="6" t="s">
        <v>1093</v>
      </c>
      <c r="H387" s="11" t="str">
        <f>CONCATENATE("TO:0000430 (Germination Rate) = ", F387)</f>
        <v>TO:0000430 (Germination Rate) = Very Low (Below 24%)</v>
      </c>
    </row>
    <row r="388" spans="1:8" x14ac:dyDescent="0.2">
      <c r="A388" s="6" t="s">
        <v>1093</v>
      </c>
      <c r="B388" s="6">
        <v>33.333333333333336</v>
      </c>
      <c r="C388" s="6" t="s">
        <v>1320</v>
      </c>
      <c r="D388" s="6"/>
      <c r="E388" s="6" t="s">
        <v>3</v>
      </c>
      <c r="F388" s="6" t="s">
        <v>1552</v>
      </c>
      <c r="G388" s="6" t="s">
        <v>1093</v>
      </c>
      <c r="H388" s="11" t="str">
        <f>CONCATENATE("TO:0000430 (Germination Rate) = ", F388)</f>
        <v>TO:0000430 (Germination Rate) = Low (Between 25% and 75%)</v>
      </c>
    </row>
    <row r="389" spans="1:8" x14ac:dyDescent="0.2">
      <c r="A389" s="6" t="s">
        <v>1094</v>
      </c>
      <c r="B389" s="7">
        <v>0.2</v>
      </c>
      <c r="C389" s="6" t="s">
        <v>1440</v>
      </c>
      <c r="D389" s="6"/>
      <c r="E389" s="6" t="s">
        <v>4</v>
      </c>
      <c r="F389" s="6" t="s">
        <v>1553</v>
      </c>
      <c r="G389" s="6" t="s">
        <v>1094</v>
      </c>
      <c r="H389" s="11" t="str">
        <f>CONCATENATE("TO:0000430 (Germination Rate) = ", F389)</f>
        <v>TO:0000430 (Germination Rate) = Very Low (Below 24%)</v>
      </c>
    </row>
    <row r="390" spans="1:8" x14ac:dyDescent="0.2">
      <c r="A390" s="6" t="s">
        <v>1094</v>
      </c>
      <c r="B390" s="6">
        <v>16.666666666666668</v>
      </c>
      <c r="C390" s="6" t="s">
        <v>1320</v>
      </c>
      <c r="D390" s="6"/>
      <c r="E390" s="6" t="s">
        <v>4</v>
      </c>
      <c r="F390" s="6" t="s">
        <v>1553</v>
      </c>
      <c r="G390" s="6" t="s">
        <v>1094</v>
      </c>
      <c r="H390" s="11" t="str">
        <f>CONCATENATE("TO:0000430 (Germination Rate) = ", F390)</f>
        <v>TO:0000430 (Germination Rate) = Very Low (Below 24%)</v>
      </c>
    </row>
    <row r="391" spans="1:8" x14ac:dyDescent="0.2">
      <c r="A391" s="6" t="s">
        <v>1135</v>
      </c>
      <c r="B391" s="6">
        <v>25</v>
      </c>
      <c r="C391" s="6" t="s">
        <v>1320</v>
      </c>
      <c r="D391" s="6"/>
      <c r="E391" s="6" t="s">
        <v>3</v>
      </c>
      <c r="F391" s="6" t="s">
        <v>1552</v>
      </c>
      <c r="G391" s="6" t="s">
        <v>1135</v>
      </c>
      <c r="H391" s="11" t="str">
        <f>CONCATENATE("TO:0000430 (Germination Rate) = ", F391)</f>
        <v>TO:0000430 (Germination Rate) = Low (Between 25% and 75%)</v>
      </c>
    </row>
    <row r="392" spans="1:8" x14ac:dyDescent="0.2">
      <c r="A392" s="6" t="s">
        <v>1136</v>
      </c>
      <c r="B392" s="53">
        <v>0.14299999999999999</v>
      </c>
      <c r="C392" s="6" t="s">
        <v>1439</v>
      </c>
      <c r="D392" s="6"/>
      <c r="E392" s="6" t="s">
        <v>4</v>
      </c>
      <c r="F392" s="6" t="s">
        <v>1553</v>
      </c>
      <c r="G392" s="6" t="s">
        <v>1136</v>
      </c>
      <c r="H392" s="11" t="str">
        <f>CONCATENATE("TO:0000430 (Germination Rate) = ", F392)</f>
        <v>TO:0000430 (Germination Rate) = Very Low (Below 24%)</v>
      </c>
    </row>
    <row r="393" spans="1:8" x14ac:dyDescent="0.2">
      <c r="A393" s="6" t="s">
        <v>1136</v>
      </c>
      <c r="B393" s="6">
        <v>33.333333333333336</v>
      </c>
      <c r="C393" s="6" t="s">
        <v>1320</v>
      </c>
      <c r="D393" s="6"/>
      <c r="E393" s="6" t="s">
        <v>3</v>
      </c>
      <c r="F393" s="6" t="s">
        <v>1552</v>
      </c>
      <c r="G393" s="6" t="s">
        <v>1136</v>
      </c>
      <c r="H393" s="11" t="str">
        <f>CONCATENATE("TO:0000430 (Germination Rate) = ", F393)</f>
        <v>TO:0000430 (Germination Rate) = Low (Between 25% and 75%)</v>
      </c>
    </row>
    <row r="394" spans="1:8" x14ac:dyDescent="0.2">
      <c r="A394" s="6" t="s">
        <v>1321</v>
      </c>
      <c r="B394" s="2">
        <v>33.333333333333336</v>
      </c>
      <c r="C394" s="6" t="s">
        <v>1348</v>
      </c>
      <c r="D394" s="6"/>
      <c r="E394" s="6" t="s">
        <v>3</v>
      </c>
      <c r="F394" s="6" t="s">
        <v>1552</v>
      </c>
      <c r="G394" s="6" t="s">
        <v>1321</v>
      </c>
      <c r="H394" s="11" t="str">
        <f>CONCATENATE("TO:0000430 (Germination Rate) = ", F394)</f>
        <v>TO:0000430 (Germination Rate) = Low (Between 25% and 75%)</v>
      </c>
    </row>
    <row r="395" spans="1:8" x14ac:dyDescent="0.2">
      <c r="A395" s="6" t="s">
        <v>1404</v>
      </c>
      <c r="B395" s="7">
        <v>1</v>
      </c>
      <c r="C395" s="6" t="s">
        <v>1434</v>
      </c>
      <c r="D395" s="6"/>
      <c r="E395" s="6" t="s">
        <v>2</v>
      </c>
      <c r="F395" s="6" t="s">
        <v>1549</v>
      </c>
      <c r="G395" s="6" t="s">
        <v>1404</v>
      </c>
      <c r="H395" s="11" t="str">
        <f>CONCATENATE("TO:0000430 (Germination Rate) = ", F395)</f>
        <v>TO:0000430 (Germination Rate) = Normal (Between 75% and 125%)</v>
      </c>
    </row>
    <row r="396" spans="1:8" x14ac:dyDescent="0.2">
      <c r="A396" s="6" t="s">
        <v>1405</v>
      </c>
      <c r="B396" s="7">
        <v>1</v>
      </c>
      <c r="C396" s="6" t="s">
        <v>1434</v>
      </c>
      <c r="D396" s="6"/>
      <c r="E396" s="6" t="s">
        <v>2</v>
      </c>
      <c r="F396" s="6" t="s">
        <v>1549</v>
      </c>
      <c r="G396" s="6" t="s">
        <v>1405</v>
      </c>
      <c r="H396" s="11" t="str">
        <f>CONCATENATE("TO:0000430 (Germination Rate) = ", F396)</f>
        <v>TO:0000430 (Germination Rate) = Normal (Between 75% and 125%)</v>
      </c>
    </row>
    <row r="397" spans="1:8" x14ac:dyDescent="0.2">
      <c r="A397" s="6" t="s">
        <v>1406</v>
      </c>
      <c r="B397" s="7">
        <v>1</v>
      </c>
      <c r="C397" s="6" t="s">
        <v>1434</v>
      </c>
      <c r="D397" s="6"/>
      <c r="E397" s="6" t="s">
        <v>2</v>
      </c>
      <c r="F397" s="6" t="s">
        <v>1549</v>
      </c>
      <c r="G397" s="6" t="s">
        <v>1406</v>
      </c>
      <c r="H397" s="11" t="str">
        <f>CONCATENATE("TO:0000430 (Germination Rate) = ", F397)</f>
        <v>TO:0000430 (Germination Rate) = Normal (Between 75% and 125%)</v>
      </c>
    </row>
    <row r="398" spans="1:8" x14ac:dyDescent="0.2">
      <c r="A398" s="6" t="s">
        <v>1407</v>
      </c>
      <c r="B398" s="7">
        <v>1</v>
      </c>
      <c r="C398" s="6" t="s">
        <v>1434</v>
      </c>
      <c r="D398" s="6"/>
      <c r="E398" s="6" t="s">
        <v>2</v>
      </c>
      <c r="F398" s="6" t="s">
        <v>1549</v>
      </c>
      <c r="G398" s="6" t="s">
        <v>1407</v>
      </c>
      <c r="H398" s="11" t="str">
        <f>CONCATENATE("TO:0000430 (Germination Rate) = ", F398)</f>
        <v>TO:0000430 (Germination Rate) = Normal (Between 75% and 125%)</v>
      </c>
    </row>
    <row r="399" spans="1:8" x14ac:dyDescent="0.2">
      <c r="A399" s="6" t="s">
        <v>1408</v>
      </c>
      <c r="B399" s="7">
        <v>1</v>
      </c>
      <c r="C399" s="6" t="s">
        <v>1434</v>
      </c>
      <c r="D399" s="6"/>
      <c r="E399" s="6" t="s">
        <v>2</v>
      </c>
      <c r="F399" s="6" t="s">
        <v>1549</v>
      </c>
      <c r="G399" s="6" t="s">
        <v>1408</v>
      </c>
      <c r="H399" s="11" t="str">
        <f>CONCATENATE("TO:0000430 (Germination Rate) = ", F399)</f>
        <v>TO:0000430 (Germination Rate) = Normal (Between 75% and 125%)</v>
      </c>
    </row>
    <row r="400" spans="1:8" x14ac:dyDescent="0.2">
      <c r="A400" s="6" t="s">
        <v>1409</v>
      </c>
      <c r="B400" s="7">
        <v>1</v>
      </c>
      <c r="C400" s="6" t="s">
        <v>1434</v>
      </c>
      <c r="D400" s="6"/>
      <c r="E400" s="6" t="s">
        <v>2</v>
      </c>
      <c r="F400" s="6" t="s">
        <v>1549</v>
      </c>
      <c r="G400" s="6" t="s">
        <v>1409</v>
      </c>
      <c r="H400" s="11" t="str">
        <f>CONCATENATE("TO:0000430 (Germination Rate) = ", F400)</f>
        <v>TO:0000430 (Germination Rate) = Normal (Between 75% and 125%)</v>
      </c>
    </row>
    <row r="401" spans="1:8" x14ac:dyDescent="0.2">
      <c r="A401" s="6" t="s">
        <v>1410</v>
      </c>
      <c r="B401" s="7">
        <v>1</v>
      </c>
      <c r="C401" s="6" t="s">
        <v>1434</v>
      </c>
      <c r="D401" s="6"/>
      <c r="E401" s="6" t="s">
        <v>2</v>
      </c>
      <c r="F401" s="6" t="s">
        <v>1549</v>
      </c>
      <c r="G401" s="6" t="s">
        <v>1410</v>
      </c>
      <c r="H401" s="11" t="str">
        <f>CONCATENATE("TO:0000430 (Germination Rate) = ", F401)</f>
        <v>TO:0000430 (Germination Rate) = Normal (Between 75% and 125%)</v>
      </c>
    </row>
    <row r="402" spans="1:8" x14ac:dyDescent="0.2">
      <c r="A402" s="6" t="s">
        <v>1411</v>
      </c>
      <c r="B402" s="7">
        <v>1</v>
      </c>
      <c r="C402" s="6" t="s">
        <v>1434</v>
      </c>
      <c r="D402" s="6"/>
      <c r="E402" s="6" t="s">
        <v>2</v>
      </c>
      <c r="F402" s="6" t="s">
        <v>1549</v>
      </c>
      <c r="G402" s="6" t="s">
        <v>1411</v>
      </c>
      <c r="H402" s="11" t="str">
        <f>CONCATENATE("TO:0000430 (Germination Rate) = ", F402)</f>
        <v>TO:0000430 (Germination Rate) = Normal (Between 75% and 125%)</v>
      </c>
    </row>
    <row r="403" spans="1:8" x14ac:dyDescent="0.2">
      <c r="A403" s="6" t="s">
        <v>1412</v>
      </c>
      <c r="B403" s="7">
        <v>1</v>
      </c>
      <c r="C403" s="6" t="s">
        <v>1434</v>
      </c>
      <c r="D403" s="6"/>
      <c r="E403" s="6" t="s">
        <v>2</v>
      </c>
      <c r="F403" s="6" t="s">
        <v>1549</v>
      </c>
      <c r="G403" s="6" t="s">
        <v>1412</v>
      </c>
      <c r="H403" s="11" t="str">
        <f>CONCATENATE("TO:0000430 (Germination Rate) = ", F403)</f>
        <v>TO:0000430 (Germination Rate) = Normal (Between 75% and 125%)</v>
      </c>
    </row>
    <row r="404" spans="1:8" x14ac:dyDescent="0.2">
      <c r="A404" s="6" t="s">
        <v>1413</v>
      </c>
      <c r="B404" s="7">
        <v>1</v>
      </c>
      <c r="C404" s="6" t="s">
        <v>1434</v>
      </c>
      <c r="D404" s="6"/>
      <c r="E404" s="6" t="s">
        <v>2</v>
      </c>
      <c r="F404" s="6" t="s">
        <v>1549</v>
      </c>
      <c r="G404" s="6" t="s">
        <v>1413</v>
      </c>
      <c r="H404" s="11" t="str">
        <f>CONCATENATE("TO:0000430 (Germination Rate) = ", F404)</f>
        <v>TO:0000430 (Germination Rate) = Normal (Between 75% and 125%)</v>
      </c>
    </row>
    <row r="405" spans="1:8" x14ac:dyDescent="0.2">
      <c r="A405" s="6" t="s">
        <v>1414</v>
      </c>
      <c r="B405" s="7">
        <v>0.93300000000000005</v>
      </c>
      <c r="C405" s="6" t="s">
        <v>1434</v>
      </c>
      <c r="D405" s="6"/>
      <c r="E405" s="6" t="s">
        <v>2</v>
      </c>
      <c r="F405" s="6" t="s">
        <v>1549</v>
      </c>
      <c r="G405" s="6" t="s">
        <v>1414</v>
      </c>
      <c r="H405" s="11" t="str">
        <f>CONCATENATE("TO:0000430 (Germination Rate) = ", F405)</f>
        <v>TO:0000430 (Germination Rate) = Normal (Between 75% and 125%)</v>
      </c>
    </row>
    <row r="406" spans="1:8" x14ac:dyDescent="0.2">
      <c r="A406" s="6" t="s">
        <v>1415</v>
      </c>
      <c r="B406" s="7">
        <v>1</v>
      </c>
      <c r="C406" s="6" t="s">
        <v>1434</v>
      </c>
      <c r="D406" s="6"/>
      <c r="E406" s="6" t="s">
        <v>2</v>
      </c>
      <c r="F406" s="6" t="s">
        <v>1549</v>
      </c>
      <c r="G406" s="6" t="s">
        <v>1415</v>
      </c>
      <c r="H406" s="11" t="str">
        <f>CONCATENATE("TO:0000430 (Germination Rate) = ", F406)</f>
        <v>TO:0000430 (Germination Rate) = Normal (Between 75% and 125%)</v>
      </c>
    </row>
    <row r="407" spans="1:8" x14ac:dyDescent="0.2">
      <c r="A407" s="6" t="s">
        <v>1416</v>
      </c>
      <c r="B407" s="7">
        <v>0.93300000000000005</v>
      </c>
      <c r="C407" s="6" t="s">
        <v>1434</v>
      </c>
      <c r="D407" s="6"/>
      <c r="E407" s="6" t="s">
        <v>2</v>
      </c>
      <c r="F407" s="6" t="s">
        <v>1549</v>
      </c>
      <c r="G407" s="6" t="s">
        <v>1416</v>
      </c>
      <c r="H407" s="11" t="str">
        <f>CONCATENATE("TO:0000430 (Germination Rate) = ", F407)</f>
        <v>TO:0000430 (Germination Rate) = Normal (Between 75% and 125%)</v>
      </c>
    </row>
    <row r="408" spans="1:8" x14ac:dyDescent="0.2">
      <c r="A408" s="6" t="s">
        <v>1417</v>
      </c>
      <c r="B408" s="7">
        <v>1</v>
      </c>
      <c r="C408" s="6" t="s">
        <v>1434</v>
      </c>
      <c r="D408" s="6"/>
      <c r="E408" s="6" t="s">
        <v>2</v>
      </c>
      <c r="F408" s="6" t="s">
        <v>1549</v>
      </c>
      <c r="G408" s="6" t="s">
        <v>1417</v>
      </c>
      <c r="H408" s="11" t="str">
        <f>CONCATENATE("TO:0000430 (Germination Rate) = ", F408)</f>
        <v>TO:0000430 (Germination Rate) = Normal (Between 75% and 125%)</v>
      </c>
    </row>
    <row r="409" spans="1:8" x14ac:dyDescent="0.2">
      <c r="A409" s="6" t="s">
        <v>1418</v>
      </c>
      <c r="B409" s="7">
        <v>1</v>
      </c>
      <c r="C409" s="6" t="s">
        <v>1434</v>
      </c>
      <c r="D409" s="6"/>
      <c r="E409" s="6" t="s">
        <v>2</v>
      </c>
      <c r="F409" s="6" t="s">
        <v>1549</v>
      </c>
      <c r="G409" s="6" t="s">
        <v>1418</v>
      </c>
      <c r="H409" s="11" t="str">
        <f>CONCATENATE("TO:0000430 (Germination Rate) = ", F409)</f>
        <v>TO:0000430 (Germination Rate) = Normal (Between 75% and 125%)</v>
      </c>
    </row>
    <row r="410" spans="1:8" x14ac:dyDescent="0.2">
      <c r="A410" s="6" t="s">
        <v>1419</v>
      </c>
      <c r="B410" s="7">
        <v>0.93300000000000005</v>
      </c>
      <c r="C410" s="6" t="s">
        <v>1434</v>
      </c>
      <c r="D410" s="6"/>
      <c r="E410" s="6" t="s">
        <v>2</v>
      </c>
      <c r="F410" s="6" t="s">
        <v>1549</v>
      </c>
      <c r="G410" s="6" t="s">
        <v>1419</v>
      </c>
      <c r="H410" s="11" t="str">
        <f>CONCATENATE("TO:0000430 (Germination Rate) = ", F410)</f>
        <v>TO:0000430 (Germination Rate) = Normal (Between 75% and 125%)</v>
      </c>
    </row>
    <row r="411" spans="1:8" x14ac:dyDescent="0.2">
      <c r="A411" s="6" t="s">
        <v>1322</v>
      </c>
      <c r="B411" s="2">
        <v>25</v>
      </c>
      <c r="C411" s="6" t="s">
        <v>1348</v>
      </c>
      <c r="D411" s="6"/>
      <c r="E411" s="6" t="s">
        <v>3</v>
      </c>
      <c r="F411" s="6" t="s">
        <v>1552</v>
      </c>
      <c r="G411" s="6" t="s">
        <v>1322</v>
      </c>
      <c r="H411" s="11" t="str">
        <f>CONCATENATE("TO:0000430 (Germination Rate) = ", F411)</f>
        <v>TO:0000430 (Germination Rate) = Low (Between 25% and 75%)</v>
      </c>
    </row>
    <row r="412" spans="1:8" x14ac:dyDescent="0.2">
      <c r="A412" s="6" t="s">
        <v>1420</v>
      </c>
      <c r="B412" s="7">
        <v>1</v>
      </c>
      <c r="C412" s="6" t="s">
        <v>1434</v>
      </c>
      <c r="D412" s="6"/>
      <c r="E412" s="6" t="s">
        <v>2</v>
      </c>
      <c r="F412" s="6" t="s">
        <v>1549</v>
      </c>
      <c r="G412" s="6" t="s">
        <v>1420</v>
      </c>
      <c r="H412" s="11" t="str">
        <f>CONCATENATE("TO:0000430 (Germination Rate) = ", F412)</f>
        <v>TO:0000430 (Germination Rate) = Normal (Between 75% and 125%)</v>
      </c>
    </row>
    <row r="413" spans="1:8" x14ac:dyDescent="0.2">
      <c r="A413" s="6" t="s">
        <v>1421</v>
      </c>
      <c r="B413" s="7">
        <v>1</v>
      </c>
      <c r="C413" s="6" t="s">
        <v>1434</v>
      </c>
      <c r="D413" s="6"/>
      <c r="E413" s="6" t="s">
        <v>2</v>
      </c>
      <c r="F413" s="6" t="s">
        <v>1549</v>
      </c>
      <c r="G413" s="6" t="s">
        <v>1421</v>
      </c>
      <c r="H413" s="11" t="str">
        <f>CONCATENATE("TO:0000430 (Germination Rate) = ", F413)</f>
        <v>TO:0000430 (Germination Rate) = Normal (Between 75% and 125%)</v>
      </c>
    </row>
    <row r="414" spans="1:8" x14ac:dyDescent="0.2">
      <c r="A414" s="6" t="s">
        <v>1422</v>
      </c>
      <c r="B414" s="7">
        <v>0.93300000000000005</v>
      </c>
      <c r="C414" s="6" t="s">
        <v>1434</v>
      </c>
      <c r="D414" s="6"/>
      <c r="E414" s="6" t="s">
        <v>2</v>
      </c>
      <c r="F414" s="6" t="s">
        <v>1549</v>
      </c>
      <c r="G414" s="6" t="s">
        <v>1422</v>
      </c>
      <c r="H414" s="11" t="str">
        <f>CONCATENATE("TO:0000430 (Germination Rate) = ", F414)</f>
        <v>TO:0000430 (Germination Rate) = Normal (Between 75% and 125%)</v>
      </c>
    </row>
    <row r="415" spans="1:8" x14ac:dyDescent="0.2">
      <c r="A415" s="6" t="s">
        <v>1323</v>
      </c>
      <c r="B415" s="2">
        <v>16.666666666666668</v>
      </c>
      <c r="C415" s="6" t="s">
        <v>1348</v>
      </c>
      <c r="D415" s="6"/>
      <c r="E415" s="6" t="s">
        <v>4</v>
      </c>
      <c r="F415" s="6" t="s">
        <v>1553</v>
      </c>
      <c r="G415" s="6" t="s">
        <v>1323</v>
      </c>
      <c r="H415" s="11" t="str">
        <f>CONCATENATE("TO:0000430 (Germination Rate) = ", F415)</f>
        <v>TO:0000430 (Germination Rate) = Very Low (Below 24%)</v>
      </c>
    </row>
    <row r="416" spans="1:8" x14ac:dyDescent="0.2">
      <c r="A416" s="6" t="s">
        <v>1324</v>
      </c>
      <c r="B416" s="2">
        <v>25</v>
      </c>
      <c r="C416" s="6" t="s">
        <v>1348</v>
      </c>
      <c r="D416" s="6"/>
      <c r="E416" s="6" t="s">
        <v>3</v>
      </c>
      <c r="F416" s="6" t="s">
        <v>1552</v>
      </c>
      <c r="G416" s="6" t="s">
        <v>1324</v>
      </c>
      <c r="H416" s="11" t="str">
        <f>CONCATENATE("TO:0000430 (Germination Rate) = ", F416)</f>
        <v>TO:0000430 (Germination Rate) = Low (Between 25% and 75%)</v>
      </c>
    </row>
    <row r="417" spans="1:8" x14ac:dyDescent="0.2">
      <c r="A417" s="6" t="s">
        <v>1423</v>
      </c>
      <c r="B417" s="7">
        <v>1</v>
      </c>
      <c r="C417" s="6" t="s">
        <v>1434</v>
      </c>
      <c r="D417" s="6"/>
      <c r="E417" s="6" t="s">
        <v>2</v>
      </c>
      <c r="F417" s="6" t="s">
        <v>1549</v>
      </c>
      <c r="G417" s="6" t="s">
        <v>1423</v>
      </c>
      <c r="H417" s="11" t="str">
        <f>CONCATENATE("TO:0000430 (Germination Rate) = ", F417)</f>
        <v>TO:0000430 (Germination Rate) = Normal (Between 75% and 125%)</v>
      </c>
    </row>
    <row r="418" spans="1:8" x14ac:dyDescent="0.2">
      <c r="A418" s="6" t="s">
        <v>1424</v>
      </c>
      <c r="B418" s="7">
        <v>0.93300000000000005</v>
      </c>
      <c r="C418" s="6" t="s">
        <v>1434</v>
      </c>
      <c r="D418" s="6"/>
      <c r="E418" s="6" t="s">
        <v>2</v>
      </c>
      <c r="F418" s="6" t="s">
        <v>1549</v>
      </c>
      <c r="G418" s="6" t="s">
        <v>1424</v>
      </c>
      <c r="H418" s="11" t="str">
        <f>CONCATENATE("TO:0000430 (Germination Rate) = ", F418)</f>
        <v>TO:0000430 (Germination Rate) = Normal (Between 75% and 125%)</v>
      </c>
    </row>
    <row r="419" spans="1:8" x14ac:dyDescent="0.2">
      <c r="A419" s="6" t="s">
        <v>1425</v>
      </c>
      <c r="B419" s="7">
        <v>1</v>
      </c>
      <c r="C419" s="6" t="s">
        <v>1434</v>
      </c>
      <c r="D419" s="6"/>
      <c r="E419" s="6" t="s">
        <v>2</v>
      </c>
      <c r="F419" s="6" t="s">
        <v>1549</v>
      </c>
      <c r="G419" s="6" t="s">
        <v>1425</v>
      </c>
      <c r="H419" s="11" t="str">
        <f>CONCATENATE("TO:0000430 (Germination Rate) = ", F419)</f>
        <v>TO:0000430 (Germination Rate) = Normal (Between 75% and 125%)</v>
      </c>
    </row>
    <row r="420" spans="1:8" x14ac:dyDescent="0.2">
      <c r="A420" s="6" t="s">
        <v>1426</v>
      </c>
      <c r="B420" s="7">
        <v>1</v>
      </c>
      <c r="C420" s="6" t="s">
        <v>1434</v>
      </c>
      <c r="D420" s="6"/>
      <c r="E420" s="6" t="s">
        <v>2</v>
      </c>
      <c r="F420" s="6" t="s">
        <v>1549</v>
      </c>
      <c r="G420" s="6" t="s">
        <v>1426</v>
      </c>
      <c r="H420" s="11" t="str">
        <f>CONCATENATE("TO:0000430 (Germination Rate) = ", F420)</f>
        <v>TO:0000430 (Germination Rate) = Normal (Between 75% and 125%)</v>
      </c>
    </row>
    <row r="421" spans="1:8" x14ac:dyDescent="0.2">
      <c r="A421" s="6" t="s">
        <v>1427</v>
      </c>
      <c r="B421" s="7">
        <v>1</v>
      </c>
      <c r="C421" s="6" t="s">
        <v>1434</v>
      </c>
      <c r="D421" s="6"/>
      <c r="E421" s="6" t="s">
        <v>2</v>
      </c>
      <c r="F421" s="6" t="s">
        <v>1549</v>
      </c>
      <c r="G421" s="6" t="s">
        <v>1427</v>
      </c>
      <c r="H421" s="11" t="str">
        <f t="shared" ref="H421:H484" si="1">CONCATENATE("TO:0000430 (Germination Rate) = ", F421)</f>
        <v>TO:0000430 (Germination Rate) = Normal (Between 75% and 125%)</v>
      </c>
    </row>
    <row r="422" spans="1:8" x14ac:dyDescent="0.2">
      <c r="A422" s="6" t="s">
        <v>1325</v>
      </c>
      <c r="B422" s="2">
        <v>25</v>
      </c>
      <c r="C422" s="6" t="s">
        <v>1348</v>
      </c>
      <c r="D422" s="6"/>
      <c r="E422" s="6" t="s">
        <v>3</v>
      </c>
      <c r="F422" s="6" t="s">
        <v>1552</v>
      </c>
      <c r="G422" s="6" t="s">
        <v>1325</v>
      </c>
      <c r="H422" s="11" t="str">
        <f t="shared" si="1"/>
        <v>TO:0000430 (Germination Rate) = Low (Between 25% and 75%)</v>
      </c>
    </row>
    <row r="423" spans="1:8" x14ac:dyDescent="0.2">
      <c r="A423" s="6" t="s">
        <v>1428</v>
      </c>
      <c r="B423" s="7">
        <v>0.93300000000000005</v>
      </c>
      <c r="C423" s="6" t="s">
        <v>1434</v>
      </c>
      <c r="D423" s="6"/>
      <c r="E423" s="6" t="s">
        <v>2</v>
      </c>
      <c r="F423" s="6" t="s">
        <v>1549</v>
      </c>
      <c r="G423" s="6" t="s">
        <v>1428</v>
      </c>
      <c r="H423" s="11" t="str">
        <f t="shared" si="1"/>
        <v>TO:0000430 (Germination Rate) = Normal (Between 75% and 125%)</v>
      </c>
    </row>
    <row r="424" spans="1:8" x14ac:dyDescent="0.2">
      <c r="A424" s="6" t="s">
        <v>1429</v>
      </c>
      <c r="B424" s="7">
        <v>0.93300000000000005</v>
      </c>
      <c r="C424" s="6" t="s">
        <v>1434</v>
      </c>
      <c r="D424" s="6"/>
      <c r="E424" s="6" t="s">
        <v>2</v>
      </c>
      <c r="F424" s="6" t="s">
        <v>1549</v>
      </c>
      <c r="G424" s="6" t="s">
        <v>1429</v>
      </c>
      <c r="H424" s="11" t="str">
        <f t="shared" si="1"/>
        <v>TO:0000430 (Germination Rate) = Normal (Between 75% and 125%)</v>
      </c>
    </row>
    <row r="425" spans="1:8" x14ac:dyDescent="0.2">
      <c r="A425" s="6" t="s">
        <v>1430</v>
      </c>
      <c r="B425" s="7">
        <v>1</v>
      </c>
      <c r="C425" s="6" t="s">
        <v>1434</v>
      </c>
      <c r="D425" s="6"/>
      <c r="E425" s="6" t="s">
        <v>2</v>
      </c>
      <c r="F425" s="6" t="s">
        <v>1549</v>
      </c>
      <c r="G425" s="6" t="s">
        <v>1430</v>
      </c>
      <c r="H425" s="11" t="str">
        <f t="shared" si="1"/>
        <v>TO:0000430 (Germination Rate) = Normal (Between 75% and 125%)</v>
      </c>
    </row>
    <row r="426" spans="1:8" x14ac:dyDescent="0.2">
      <c r="A426" s="6" t="s">
        <v>1431</v>
      </c>
      <c r="B426" s="7">
        <v>1</v>
      </c>
      <c r="C426" s="6" t="s">
        <v>1434</v>
      </c>
      <c r="D426" s="6"/>
      <c r="E426" s="6" t="s">
        <v>2</v>
      </c>
      <c r="F426" s="6" t="s">
        <v>1549</v>
      </c>
      <c r="G426" s="6" t="s">
        <v>1431</v>
      </c>
      <c r="H426" s="11" t="str">
        <f t="shared" si="1"/>
        <v>TO:0000430 (Germination Rate) = Normal (Between 75% and 125%)</v>
      </c>
    </row>
    <row r="427" spans="1:8" x14ac:dyDescent="0.2">
      <c r="A427" s="6" t="s">
        <v>1432</v>
      </c>
      <c r="B427" s="7">
        <v>0.93300000000000005</v>
      </c>
      <c r="C427" s="6" t="s">
        <v>1434</v>
      </c>
      <c r="D427" s="6"/>
      <c r="E427" s="6" t="s">
        <v>2</v>
      </c>
      <c r="F427" s="6" t="s">
        <v>1549</v>
      </c>
      <c r="G427" s="6" t="s">
        <v>1432</v>
      </c>
      <c r="H427" s="11" t="str">
        <f t="shared" si="1"/>
        <v>TO:0000430 (Germination Rate) = Normal (Between 75% and 125%)</v>
      </c>
    </row>
    <row r="428" spans="1:8" x14ac:dyDescent="0.2">
      <c r="A428" s="6" t="s">
        <v>1433</v>
      </c>
      <c r="B428" s="7">
        <v>1</v>
      </c>
      <c r="C428" s="6" t="s">
        <v>1434</v>
      </c>
      <c r="D428" s="6"/>
      <c r="E428" s="6" t="s">
        <v>2</v>
      </c>
      <c r="F428" s="6" t="s">
        <v>1549</v>
      </c>
      <c r="G428" s="6" t="s">
        <v>1433</v>
      </c>
      <c r="H428" s="11" t="str">
        <f t="shared" si="1"/>
        <v>TO:0000430 (Germination Rate) = Normal (Between 75% and 125%)</v>
      </c>
    </row>
    <row r="429" spans="1:8" x14ac:dyDescent="0.2">
      <c r="A429" s="6" t="s">
        <v>1042</v>
      </c>
      <c r="B429" s="7">
        <v>0.8</v>
      </c>
      <c r="C429" s="6" t="s">
        <v>1440</v>
      </c>
      <c r="D429" s="6"/>
      <c r="E429" s="6" t="s">
        <v>2</v>
      </c>
      <c r="F429" s="6" t="s">
        <v>1549</v>
      </c>
      <c r="G429" s="6" t="s">
        <v>1042</v>
      </c>
      <c r="H429" s="11" t="str">
        <f t="shared" si="1"/>
        <v>TO:0000430 (Germination Rate) = Normal (Between 75% and 125%)</v>
      </c>
    </row>
    <row r="430" spans="1:8" x14ac:dyDescent="0.2">
      <c r="A430" s="6" t="s">
        <v>1043</v>
      </c>
      <c r="B430" s="7">
        <v>0.8</v>
      </c>
      <c r="C430" s="6" t="s">
        <v>1440</v>
      </c>
      <c r="D430" s="6"/>
      <c r="E430" s="6" t="s">
        <v>2</v>
      </c>
      <c r="F430" s="6" t="s">
        <v>1549</v>
      </c>
      <c r="G430" s="6" t="s">
        <v>1043</v>
      </c>
      <c r="H430" s="11" t="str">
        <f t="shared" si="1"/>
        <v>TO:0000430 (Germination Rate) = Normal (Between 75% and 125%)</v>
      </c>
    </row>
    <row r="431" spans="1:8" x14ac:dyDescent="0.2">
      <c r="A431" s="6" t="s">
        <v>1044</v>
      </c>
      <c r="B431" s="10">
        <v>0.86699999999999999</v>
      </c>
      <c r="C431" s="6" t="s">
        <v>1440</v>
      </c>
      <c r="D431" s="6"/>
      <c r="E431" s="6" t="s">
        <v>2</v>
      </c>
      <c r="F431" s="6" t="s">
        <v>1549</v>
      </c>
      <c r="G431" s="6" t="s">
        <v>1044</v>
      </c>
      <c r="H431" s="11" t="str">
        <f t="shared" si="1"/>
        <v>TO:0000430 (Germination Rate) = Normal (Between 75% and 125%)</v>
      </c>
    </row>
    <row r="432" spans="1:8" x14ac:dyDescent="0.2">
      <c r="A432" s="6" t="s">
        <v>1045</v>
      </c>
      <c r="B432" s="10">
        <v>0.86699999999999999</v>
      </c>
      <c r="C432" s="6" t="s">
        <v>1440</v>
      </c>
      <c r="D432" s="6"/>
      <c r="E432" s="6" t="s">
        <v>2</v>
      </c>
      <c r="F432" s="6" t="s">
        <v>1549</v>
      </c>
      <c r="G432" s="6" t="s">
        <v>1045</v>
      </c>
      <c r="H432" s="11" t="str">
        <f t="shared" si="1"/>
        <v>TO:0000430 (Germination Rate) = Normal (Between 75% and 125%)</v>
      </c>
    </row>
    <row r="433" spans="1:8" x14ac:dyDescent="0.2">
      <c r="A433" s="6" t="s">
        <v>1046</v>
      </c>
      <c r="B433" s="10">
        <v>0.86699999999999999</v>
      </c>
      <c r="C433" s="6" t="s">
        <v>1440</v>
      </c>
      <c r="D433" s="6"/>
      <c r="E433" s="6" t="s">
        <v>2</v>
      </c>
      <c r="F433" s="6" t="s">
        <v>1549</v>
      </c>
      <c r="G433" s="6" t="s">
        <v>1046</v>
      </c>
      <c r="H433" s="11" t="str">
        <f t="shared" si="1"/>
        <v>TO:0000430 (Germination Rate) = Normal (Between 75% and 125%)</v>
      </c>
    </row>
    <row r="434" spans="1:8" x14ac:dyDescent="0.2">
      <c r="A434" s="6" t="s">
        <v>1047</v>
      </c>
      <c r="B434" s="10">
        <v>0.46700000000000003</v>
      </c>
      <c r="C434" s="6" t="s">
        <v>1440</v>
      </c>
      <c r="D434" s="6"/>
      <c r="E434" s="6" t="s">
        <v>3</v>
      </c>
      <c r="F434" s="6" t="s">
        <v>1552</v>
      </c>
      <c r="G434" s="6" t="s">
        <v>1047</v>
      </c>
      <c r="H434" s="11" t="str">
        <f t="shared" si="1"/>
        <v>TO:0000430 (Germination Rate) = Low (Between 25% and 75%)</v>
      </c>
    </row>
    <row r="435" spans="1:8" x14ac:dyDescent="0.2">
      <c r="A435" s="6" t="s">
        <v>1048</v>
      </c>
      <c r="B435" s="7">
        <v>1</v>
      </c>
      <c r="C435" s="6" t="s">
        <v>1440</v>
      </c>
      <c r="D435" s="6"/>
      <c r="E435" s="6" t="s">
        <v>2</v>
      </c>
      <c r="F435" s="6" t="s">
        <v>1549</v>
      </c>
      <c r="G435" s="6" t="s">
        <v>1048</v>
      </c>
      <c r="H435" s="11" t="str">
        <f t="shared" si="1"/>
        <v>TO:0000430 (Germination Rate) = Normal (Between 75% and 125%)</v>
      </c>
    </row>
    <row r="436" spans="1:8" x14ac:dyDescent="0.2">
      <c r="A436" s="6" t="s">
        <v>1049</v>
      </c>
      <c r="B436" s="10">
        <v>0.93300000000000005</v>
      </c>
      <c r="C436" s="6" t="s">
        <v>1440</v>
      </c>
      <c r="D436" s="6"/>
      <c r="E436" s="6" t="s">
        <v>2</v>
      </c>
      <c r="F436" s="6" t="s">
        <v>1549</v>
      </c>
      <c r="G436" s="6" t="s">
        <v>1049</v>
      </c>
      <c r="H436" s="11" t="str">
        <f t="shared" si="1"/>
        <v>TO:0000430 (Germination Rate) = Normal (Between 75% and 125%)</v>
      </c>
    </row>
    <row r="437" spans="1:8" x14ac:dyDescent="0.2">
      <c r="A437" s="6" t="s">
        <v>1326</v>
      </c>
      <c r="B437" s="2">
        <v>25</v>
      </c>
      <c r="C437" s="6" t="s">
        <v>1348</v>
      </c>
      <c r="D437" s="6"/>
      <c r="E437" s="6" t="s">
        <v>3</v>
      </c>
      <c r="F437" s="6" t="s">
        <v>1552</v>
      </c>
      <c r="G437" s="6" t="s">
        <v>1326</v>
      </c>
      <c r="H437" s="11" t="str">
        <f t="shared" si="1"/>
        <v>TO:0000430 (Germination Rate) = Low (Between 25% and 75%)</v>
      </c>
    </row>
    <row r="438" spans="1:8" x14ac:dyDescent="0.2">
      <c r="A438" s="6" t="s">
        <v>1050</v>
      </c>
      <c r="B438" s="10">
        <v>0.86699999999999999</v>
      </c>
      <c r="C438" s="6" t="s">
        <v>1440</v>
      </c>
      <c r="D438" s="6"/>
      <c r="E438" s="6" t="s">
        <v>2</v>
      </c>
      <c r="F438" s="6" t="s">
        <v>1549</v>
      </c>
      <c r="G438" s="6" t="s">
        <v>1050</v>
      </c>
      <c r="H438" s="11" t="str">
        <f t="shared" si="1"/>
        <v>TO:0000430 (Germination Rate) = Normal (Between 75% and 125%)</v>
      </c>
    </row>
    <row r="439" spans="1:8" x14ac:dyDescent="0.2">
      <c r="A439" s="6" t="s">
        <v>1051</v>
      </c>
      <c r="B439" s="7">
        <v>1</v>
      </c>
      <c r="C439" s="6" t="s">
        <v>1440</v>
      </c>
      <c r="D439" s="6"/>
      <c r="E439" s="6" t="s">
        <v>2</v>
      </c>
      <c r="F439" s="6" t="s">
        <v>1549</v>
      </c>
      <c r="G439" s="6" t="s">
        <v>1051</v>
      </c>
      <c r="H439" s="11" t="str">
        <f t="shared" si="1"/>
        <v>TO:0000430 (Germination Rate) = Normal (Between 75% and 125%)</v>
      </c>
    </row>
    <row r="440" spans="1:8" x14ac:dyDescent="0.2">
      <c r="A440" s="6" t="s">
        <v>1052</v>
      </c>
      <c r="B440" s="10">
        <v>0.53300000000000003</v>
      </c>
      <c r="C440" s="6" t="s">
        <v>1440</v>
      </c>
      <c r="D440" s="6"/>
      <c r="E440" s="6" t="s">
        <v>3</v>
      </c>
      <c r="F440" s="6" t="s">
        <v>1552</v>
      </c>
      <c r="G440" s="6" t="s">
        <v>1052</v>
      </c>
      <c r="H440" s="11" t="str">
        <f t="shared" si="1"/>
        <v>TO:0000430 (Germination Rate) = Low (Between 25% and 75%)</v>
      </c>
    </row>
    <row r="441" spans="1:8" x14ac:dyDescent="0.2">
      <c r="A441" s="6" t="s">
        <v>1053</v>
      </c>
      <c r="B441" s="7">
        <v>0.6</v>
      </c>
      <c r="C441" s="6" t="s">
        <v>1440</v>
      </c>
      <c r="D441" s="6"/>
      <c r="E441" s="6" t="s">
        <v>3</v>
      </c>
      <c r="F441" s="6" t="s">
        <v>1552</v>
      </c>
      <c r="G441" s="6" t="s">
        <v>1053</v>
      </c>
      <c r="H441" s="11" t="str">
        <f t="shared" si="1"/>
        <v>TO:0000430 (Germination Rate) = Low (Between 25% and 75%)</v>
      </c>
    </row>
    <row r="442" spans="1:8" x14ac:dyDescent="0.2">
      <c r="A442" s="6" t="s">
        <v>1054</v>
      </c>
      <c r="B442" s="10">
        <v>0.86699999999999999</v>
      </c>
      <c r="C442" s="6" t="s">
        <v>1440</v>
      </c>
      <c r="D442" s="6"/>
      <c r="E442" s="6" t="s">
        <v>2</v>
      </c>
      <c r="F442" s="6" t="s">
        <v>1549</v>
      </c>
      <c r="G442" s="6" t="s">
        <v>1054</v>
      </c>
      <c r="H442" s="11" t="str">
        <f t="shared" si="1"/>
        <v>TO:0000430 (Germination Rate) = Normal (Between 75% and 125%)</v>
      </c>
    </row>
    <row r="443" spans="1:8" x14ac:dyDescent="0.2">
      <c r="A443" s="6" t="s">
        <v>1055</v>
      </c>
      <c r="B443" s="7">
        <v>0.6</v>
      </c>
      <c r="C443" s="6" t="s">
        <v>1440</v>
      </c>
      <c r="D443" s="6"/>
      <c r="E443" s="6" t="s">
        <v>3</v>
      </c>
      <c r="F443" s="6" t="s">
        <v>1552</v>
      </c>
      <c r="G443" s="6" t="s">
        <v>1055</v>
      </c>
      <c r="H443" s="11" t="str">
        <f t="shared" si="1"/>
        <v>TO:0000430 (Germination Rate) = Low (Between 25% and 75%)</v>
      </c>
    </row>
    <row r="444" spans="1:8" x14ac:dyDescent="0.2">
      <c r="A444" s="6" t="s">
        <v>1056</v>
      </c>
      <c r="B444" s="10">
        <v>0.86699999999999999</v>
      </c>
      <c r="C444" s="6" t="s">
        <v>1440</v>
      </c>
      <c r="D444" s="6"/>
      <c r="E444" s="6" t="s">
        <v>2</v>
      </c>
      <c r="F444" s="6" t="s">
        <v>1549</v>
      </c>
      <c r="G444" s="6" t="s">
        <v>1056</v>
      </c>
      <c r="H444" s="11" t="str">
        <f t="shared" si="1"/>
        <v>TO:0000430 (Germination Rate) = Normal (Between 75% and 125%)</v>
      </c>
    </row>
    <row r="445" spans="1:8" x14ac:dyDescent="0.2">
      <c r="A445" s="6" t="s">
        <v>1057</v>
      </c>
      <c r="B445" s="10">
        <v>0.86699999999999999</v>
      </c>
      <c r="C445" s="6" t="s">
        <v>1440</v>
      </c>
      <c r="D445" s="6"/>
      <c r="E445" s="6" t="s">
        <v>2</v>
      </c>
      <c r="F445" s="6" t="s">
        <v>1549</v>
      </c>
      <c r="G445" s="6" t="s">
        <v>1057</v>
      </c>
      <c r="H445" s="11" t="str">
        <f t="shared" si="1"/>
        <v>TO:0000430 (Germination Rate) = Normal (Between 75% and 125%)</v>
      </c>
    </row>
    <row r="446" spans="1:8" x14ac:dyDescent="0.2">
      <c r="A446" s="6" t="s">
        <v>1058</v>
      </c>
      <c r="B446" s="10">
        <v>0.86699999999999999</v>
      </c>
      <c r="C446" s="6" t="s">
        <v>1440</v>
      </c>
      <c r="D446" s="6"/>
      <c r="E446" s="6" t="s">
        <v>2</v>
      </c>
      <c r="F446" s="6" t="s">
        <v>1549</v>
      </c>
      <c r="G446" s="6" t="s">
        <v>1058</v>
      </c>
      <c r="H446" s="11" t="str">
        <f t="shared" si="1"/>
        <v>TO:0000430 (Germination Rate) = Normal (Between 75% and 125%)</v>
      </c>
    </row>
    <row r="447" spans="1:8" x14ac:dyDescent="0.2">
      <c r="A447" s="6" t="s">
        <v>1059</v>
      </c>
      <c r="B447" s="10">
        <v>0.86699999999999999</v>
      </c>
      <c r="C447" s="6" t="s">
        <v>1440</v>
      </c>
      <c r="D447" s="6"/>
      <c r="E447" s="6" t="s">
        <v>2</v>
      </c>
      <c r="F447" s="6" t="s">
        <v>1549</v>
      </c>
      <c r="G447" s="6" t="s">
        <v>1059</v>
      </c>
      <c r="H447" s="11" t="str">
        <f t="shared" si="1"/>
        <v>TO:0000430 (Germination Rate) = Normal (Between 75% and 125%)</v>
      </c>
    </row>
    <row r="448" spans="1:8" x14ac:dyDescent="0.2">
      <c r="A448" s="6" t="s">
        <v>1259</v>
      </c>
      <c r="B448" s="6">
        <v>25</v>
      </c>
      <c r="C448" s="6" t="s">
        <v>1293</v>
      </c>
      <c r="D448" s="6"/>
      <c r="E448" s="6" t="s">
        <v>3</v>
      </c>
      <c r="F448" s="6" t="s">
        <v>1552</v>
      </c>
      <c r="G448" s="6" t="s">
        <v>1259</v>
      </c>
      <c r="H448" s="11" t="str">
        <f t="shared" si="1"/>
        <v>TO:0000430 (Germination Rate) = Low (Between 25% and 75%)</v>
      </c>
    </row>
    <row r="449" spans="1:8" x14ac:dyDescent="0.2">
      <c r="A449" s="6" t="s">
        <v>1060</v>
      </c>
      <c r="B449" s="10">
        <v>0.86699999999999999</v>
      </c>
      <c r="C449" s="6" t="s">
        <v>1440</v>
      </c>
      <c r="D449" s="6"/>
      <c r="E449" s="6" t="s">
        <v>2</v>
      </c>
      <c r="F449" s="6" t="s">
        <v>1549</v>
      </c>
      <c r="G449" s="6" t="s">
        <v>1060</v>
      </c>
      <c r="H449" s="11" t="str">
        <f t="shared" si="1"/>
        <v>TO:0000430 (Germination Rate) = Normal (Between 75% and 125%)</v>
      </c>
    </row>
    <row r="450" spans="1:8" x14ac:dyDescent="0.2">
      <c r="A450" s="6" t="s">
        <v>1260</v>
      </c>
      <c r="B450" s="6">
        <v>25</v>
      </c>
      <c r="C450" s="6" t="s">
        <v>1293</v>
      </c>
      <c r="D450" s="6"/>
      <c r="E450" s="6" t="s">
        <v>3</v>
      </c>
      <c r="F450" s="6" t="s">
        <v>1552</v>
      </c>
      <c r="G450" s="6" t="s">
        <v>1260</v>
      </c>
      <c r="H450" s="11" t="str">
        <f t="shared" si="1"/>
        <v>TO:0000430 (Germination Rate) = Low (Between 25% and 75%)</v>
      </c>
    </row>
    <row r="451" spans="1:8" x14ac:dyDescent="0.2">
      <c r="A451" s="6" t="s">
        <v>1061</v>
      </c>
      <c r="B451" s="10">
        <v>0.73299999999999998</v>
      </c>
      <c r="C451" s="6" t="s">
        <v>1440</v>
      </c>
      <c r="D451" s="6"/>
      <c r="E451" s="6" t="s">
        <v>3</v>
      </c>
      <c r="F451" s="6" t="s">
        <v>1552</v>
      </c>
      <c r="G451" s="6" t="s">
        <v>1061</v>
      </c>
      <c r="H451" s="11" t="str">
        <f t="shared" si="1"/>
        <v>TO:0000430 (Germination Rate) = Low (Between 25% and 75%)</v>
      </c>
    </row>
    <row r="452" spans="1:8" x14ac:dyDescent="0.2">
      <c r="A452" s="6" t="s">
        <v>1062</v>
      </c>
      <c r="B452" s="10">
        <v>0.53300000000000003</v>
      </c>
      <c r="C452" s="6" t="s">
        <v>1440</v>
      </c>
      <c r="D452" s="6"/>
      <c r="E452" s="6" t="s">
        <v>3</v>
      </c>
      <c r="F452" s="6" t="s">
        <v>1552</v>
      </c>
      <c r="G452" s="6" t="s">
        <v>1062</v>
      </c>
      <c r="H452" s="11" t="str">
        <f t="shared" si="1"/>
        <v>TO:0000430 (Germination Rate) = Low (Between 25% and 75%)</v>
      </c>
    </row>
    <row r="453" spans="1:8" x14ac:dyDescent="0.2">
      <c r="A453" s="6" t="s">
        <v>1327</v>
      </c>
      <c r="B453" s="2">
        <v>25</v>
      </c>
      <c r="C453" s="6" t="s">
        <v>1348</v>
      </c>
      <c r="D453" s="6"/>
      <c r="E453" s="6" t="s">
        <v>3</v>
      </c>
      <c r="F453" s="6" t="s">
        <v>1552</v>
      </c>
      <c r="G453" s="6" t="s">
        <v>1327</v>
      </c>
      <c r="H453" s="11" t="str">
        <f t="shared" si="1"/>
        <v>TO:0000430 (Germination Rate) = Low (Between 25% and 75%)</v>
      </c>
    </row>
    <row r="454" spans="1:8" x14ac:dyDescent="0.2">
      <c r="A454" s="6" t="s">
        <v>1261</v>
      </c>
      <c r="B454" s="6">
        <v>100</v>
      </c>
      <c r="C454" s="6" t="s">
        <v>1293</v>
      </c>
      <c r="D454" s="6"/>
      <c r="E454" s="6" t="s">
        <v>2</v>
      </c>
      <c r="F454" s="6" t="s">
        <v>1549</v>
      </c>
      <c r="G454" s="6" t="s">
        <v>1261</v>
      </c>
      <c r="H454" s="11" t="str">
        <f t="shared" si="1"/>
        <v>TO:0000430 (Germination Rate) = Normal (Between 75% and 125%)</v>
      </c>
    </row>
    <row r="455" spans="1:8" x14ac:dyDescent="0.2">
      <c r="A455" s="6" t="s">
        <v>1063</v>
      </c>
      <c r="B455" s="7">
        <v>1</v>
      </c>
      <c r="C455" s="6" t="s">
        <v>1440</v>
      </c>
      <c r="D455" s="6"/>
      <c r="E455" s="6" t="s">
        <v>2</v>
      </c>
      <c r="F455" s="6" t="s">
        <v>1549</v>
      </c>
      <c r="G455" s="6" t="s">
        <v>1063</v>
      </c>
      <c r="H455" s="11" t="str">
        <f t="shared" si="1"/>
        <v>TO:0000430 (Germination Rate) = Normal (Between 75% and 125%)</v>
      </c>
    </row>
    <row r="456" spans="1:8" x14ac:dyDescent="0.2">
      <c r="A456" s="6" t="s">
        <v>1064</v>
      </c>
      <c r="B456" s="10">
        <v>0.66700000000000004</v>
      </c>
      <c r="C456" s="6" t="s">
        <v>1440</v>
      </c>
      <c r="D456" s="6"/>
      <c r="E456" s="6" t="s">
        <v>3</v>
      </c>
      <c r="F456" s="6" t="s">
        <v>1552</v>
      </c>
      <c r="G456" s="6" t="s">
        <v>1064</v>
      </c>
      <c r="H456" s="11" t="str">
        <f t="shared" si="1"/>
        <v>TO:0000430 (Germination Rate) = Low (Between 25% and 75%)</v>
      </c>
    </row>
    <row r="457" spans="1:8" x14ac:dyDescent="0.2">
      <c r="A457" s="6" t="s">
        <v>1065</v>
      </c>
      <c r="B457" s="10">
        <v>0.8</v>
      </c>
      <c r="C457" s="6" t="s">
        <v>1440</v>
      </c>
      <c r="D457" s="6"/>
      <c r="E457" s="6" t="s">
        <v>2</v>
      </c>
      <c r="F457" s="6" t="s">
        <v>1549</v>
      </c>
      <c r="G457" s="6" t="s">
        <v>1065</v>
      </c>
      <c r="H457" s="11" t="str">
        <f t="shared" si="1"/>
        <v>TO:0000430 (Germination Rate) = Normal (Between 75% and 125%)</v>
      </c>
    </row>
    <row r="458" spans="1:8" x14ac:dyDescent="0.2">
      <c r="A458" s="6" t="s">
        <v>1066</v>
      </c>
      <c r="B458" s="10">
        <v>0.93300000000000005</v>
      </c>
      <c r="C458" s="6" t="s">
        <v>1440</v>
      </c>
      <c r="D458" s="6"/>
      <c r="E458" s="6" t="s">
        <v>2</v>
      </c>
      <c r="F458" s="6" t="s">
        <v>1549</v>
      </c>
      <c r="G458" s="6" t="s">
        <v>1066</v>
      </c>
      <c r="H458" s="11" t="str">
        <f t="shared" si="1"/>
        <v>TO:0000430 (Germination Rate) = Normal (Between 75% and 125%)</v>
      </c>
    </row>
    <row r="459" spans="1:8" x14ac:dyDescent="0.2">
      <c r="A459" s="6" t="s">
        <v>1067</v>
      </c>
      <c r="B459" s="10">
        <v>0.73299999999999998</v>
      </c>
      <c r="C459" s="6" t="s">
        <v>1440</v>
      </c>
      <c r="D459" s="6"/>
      <c r="E459" s="6" t="s">
        <v>3</v>
      </c>
      <c r="F459" s="6" t="s">
        <v>1552</v>
      </c>
      <c r="G459" s="6" t="s">
        <v>1067</v>
      </c>
      <c r="H459" s="11" t="str">
        <f t="shared" si="1"/>
        <v>TO:0000430 (Germination Rate) = Low (Between 25% and 75%)</v>
      </c>
    </row>
    <row r="460" spans="1:8" x14ac:dyDescent="0.2">
      <c r="A460" s="6" t="s">
        <v>1068</v>
      </c>
      <c r="B460" s="12">
        <v>27</v>
      </c>
      <c r="C460" s="6" t="s">
        <v>1440</v>
      </c>
      <c r="D460" s="6"/>
      <c r="E460" s="6" t="s">
        <v>3</v>
      </c>
      <c r="F460" s="6" t="s">
        <v>1552</v>
      </c>
      <c r="G460" s="6" t="s">
        <v>1068</v>
      </c>
      <c r="H460" s="11" t="str">
        <f t="shared" si="1"/>
        <v>TO:0000430 (Germination Rate) = Low (Between 25% and 75%)</v>
      </c>
    </row>
    <row r="461" spans="1:8" x14ac:dyDescent="0.2">
      <c r="A461" s="6" t="s">
        <v>1068</v>
      </c>
      <c r="B461" s="54">
        <v>0.73329999999999995</v>
      </c>
      <c r="C461" s="6" t="s">
        <v>1439</v>
      </c>
      <c r="D461" s="6"/>
      <c r="E461" s="6" t="s">
        <v>3</v>
      </c>
      <c r="F461" s="6" t="s">
        <v>1552</v>
      </c>
      <c r="G461" s="6" t="s">
        <v>1068</v>
      </c>
      <c r="H461" s="11" t="str">
        <f t="shared" si="1"/>
        <v>TO:0000430 (Germination Rate) = Low (Between 25% and 75%)</v>
      </c>
    </row>
    <row r="462" spans="1:8" x14ac:dyDescent="0.2">
      <c r="A462" s="6" t="s">
        <v>1069</v>
      </c>
      <c r="B462" s="10">
        <v>0.46700000000000003</v>
      </c>
      <c r="C462" s="6" t="s">
        <v>1440</v>
      </c>
      <c r="D462" s="6"/>
      <c r="E462" s="6" t="s">
        <v>3</v>
      </c>
      <c r="F462" s="6" t="s">
        <v>1552</v>
      </c>
      <c r="G462" s="6" t="s">
        <v>1069</v>
      </c>
      <c r="H462" s="11" t="str">
        <f t="shared" si="1"/>
        <v>TO:0000430 (Germination Rate) = Low (Between 25% and 75%)</v>
      </c>
    </row>
    <row r="463" spans="1:8" x14ac:dyDescent="0.2">
      <c r="A463" s="6" t="s">
        <v>1070</v>
      </c>
      <c r="B463" s="10">
        <v>0.66700000000000004</v>
      </c>
      <c r="C463" s="6" t="s">
        <v>1440</v>
      </c>
      <c r="D463" s="6"/>
      <c r="E463" s="6" t="s">
        <v>3</v>
      </c>
      <c r="F463" s="6" t="s">
        <v>1552</v>
      </c>
      <c r="G463" s="6" t="s">
        <v>1070</v>
      </c>
      <c r="H463" s="11" t="str">
        <f t="shared" si="1"/>
        <v>TO:0000430 (Germination Rate) = Low (Between 25% and 75%)</v>
      </c>
    </row>
    <row r="464" spans="1:8" x14ac:dyDescent="0.2">
      <c r="A464" s="6" t="s">
        <v>1071</v>
      </c>
      <c r="B464" s="10">
        <v>0.66700000000000004</v>
      </c>
      <c r="C464" s="6" t="s">
        <v>1440</v>
      </c>
      <c r="D464" s="6"/>
      <c r="E464" s="6" t="s">
        <v>3</v>
      </c>
      <c r="F464" s="6" t="s">
        <v>1552</v>
      </c>
      <c r="G464" s="6" t="s">
        <v>1071</v>
      </c>
      <c r="H464" s="11" t="str">
        <f t="shared" si="1"/>
        <v>TO:0000430 (Germination Rate) = Low (Between 25% and 75%)</v>
      </c>
    </row>
    <row r="465" spans="1:8" x14ac:dyDescent="0.2">
      <c r="A465" s="6" t="s">
        <v>1072</v>
      </c>
      <c r="B465" s="10">
        <v>0.73299999999999998</v>
      </c>
      <c r="C465" s="6" t="s">
        <v>1440</v>
      </c>
      <c r="D465" s="6"/>
      <c r="E465" s="6" t="s">
        <v>3</v>
      </c>
      <c r="F465" s="6" t="s">
        <v>1552</v>
      </c>
      <c r="G465" s="6" t="s">
        <v>1072</v>
      </c>
      <c r="H465" s="11" t="str">
        <f t="shared" si="1"/>
        <v>TO:0000430 (Germination Rate) = Low (Between 25% and 75%)</v>
      </c>
    </row>
    <row r="466" spans="1:8" x14ac:dyDescent="0.2">
      <c r="A466" s="6" t="s">
        <v>1262</v>
      </c>
      <c r="B466" s="6">
        <v>41.666666666666664</v>
      </c>
      <c r="C466" s="6" t="s">
        <v>1293</v>
      </c>
      <c r="D466" s="6"/>
      <c r="E466" s="6" t="s">
        <v>3</v>
      </c>
      <c r="F466" s="6" t="s">
        <v>1552</v>
      </c>
      <c r="G466" s="6" t="s">
        <v>1262</v>
      </c>
      <c r="H466" s="11" t="str">
        <f t="shared" si="1"/>
        <v>TO:0000430 (Germination Rate) = Low (Between 25% and 75%)</v>
      </c>
    </row>
    <row r="467" spans="1:8" x14ac:dyDescent="0.2">
      <c r="A467" s="6" t="s">
        <v>1073</v>
      </c>
      <c r="B467" s="7">
        <v>1</v>
      </c>
      <c r="C467" s="6" t="s">
        <v>1440</v>
      </c>
      <c r="D467" s="6"/>
      <c r="E467" s="6" t="s">
        <v>2</v>
      </c>
      <c r="F467" s="6" t="s">
        <v>1549</v>
      </c>
      <c r="G467" s="6" t="s">
        <v>1073</v>
      </c>
      <c r="H467" s="11" t="str">
        <f t="shared" si="1"/>
        <v>TO:0000430 (Germination Rate) = Normal (Between 75% and 125%)</v>
      </c>
    </row>
    <row r="468" spans="1:8" x14ac:dyDescent="0.2">
      <c r="A468" s="6" t="s">
        <v>1074</v>
      </c>
      <c r="B468" s="7">
        <v>1</v>
      </c>
      <c r="C468" s="6" t="s">
        <v>1440</v>
      </c>
      <c r="D468" s="6"/>
      <c r="E468" s="6" t="s">
        <v>2</v>
      </c>
      <c r="F468" s="6" t="s">
        <v>1549</v>
      </c>
      <c r="G468" s="6" t="s">
        <v>1074</v>
      </c>
      <c r="H468" s="11" t="str">
        <f t="shared" si="1"/>
        <v>TO:0000430 (Germination Rate) = Normal (Between 75% and 125%)</v>
      </c>
    </row>
    <row r="469" spans="1:8" x14ac:dyDescent="0.2">
      <c r="A469" s="6" t="s">
        <v>1075</v>
      </c>
      <c r="B469" s="10">
        <v>0.86699999999999999</v>
      </c>
      <c r="C469" s="6" t="s">
        <v>1440</v>
      </c>
      <c r="D469" s="6"/>
      <c r="E469" s="6" t="s">
        <v>2</v>
      </c>
      <c r="F469" s="6" t="s">
        <v>1549</v>
      </c>
      <c r="G469" s="6" t="s">
        <v>1075</v>
      </c>
      <c r="H469" s="11" t="str">
        <f t="shared" si="1"/>
        <v>TO:0000430 (Germination Rate) = Normal (Between 75% and 125%)</v>
      </c>
    </row>
    <row r="470" spans="1:8" x14ac:dyDescent="0.2">
      <c r="A470" s="6" t="s">
        <v>1076</v>
      </c>
      <c r="B470" s="10">
        <v>0.93300000000000005</v>
      </c>
      <c r="C470" s="6" t="s">
        <v>1440</v>
      </c>
      <c r="D470" s="6"/>
      <c r="E470" s="6" t="s">
        <v>2</v>
      </c>
      <c r="F470" s="6" t="s">
        <v>1549</v>
      </c>
      <c r="G470" s="6" t="s">
        <v>1076</v>
      </c>
      <c r="H470" s="11" t="str">
        <f t="shared" si="1"/>
        <v>TO:0000430 (Germination Rate) = Normal (Between 75% and 125%)</v>
      </c>
    </row>
    <row r="471" spans="1:8" x14ac:dyDescent="0.2">
      <c r="A471" s="6" t="s">
        <v>1077</v>
      </c>
      <c r="B471" s="10">
        <v>0.93300000000000005</v>
      </c>
      <c r="C471" s="6" t="s">
        <v>1440</v>
      </c>
      <c r="D471" s="6"/>
      <c r="E471" s="6" t="s">
        <v>2</v>
      </c>
      <c r="F471" s="6" t="s">
        <v>1549</v>
      </c>
      <c r="G471" s="6" t="s">
        <v>1077</v>
      </c>
      <c r="H471" s="11" t="str">
        <f t="shared" si="1"/>
        <v>TO:0000430 (Germination Rate) = Normal (Between 75% and 125%)</v>
      </c>
    </row>
    <row r="472" spans="1:8" x14ac:dyDescent="0.2">
      <c r="A472" s="6" t="s">
        <v>1078</v>
      </c>
      <c r="B472" s="10">
        <v>0.93300000000000005</v>
      </c>
      <c r="C472" s="6" t="s">
        <v>1440</v>
      </c>
      <c r="D472" s="6"/>
      <c r="E472" s="6" t="s">
        <v>2</v>
      </c>
      <c r="F472" s="6" t="s">
        <v>1549</v>
      </c>
      <c r="G472" s="6" t="s">
        <v>1078</v>
      </c>
      <c r="H472" s="11" t="str">
        <f t="shared" si="1"/>
        <v>TO:0000430 (Germination Rate) = Normal (Between 75% and 125%)</v>
      </c>
    </row>
    <row r="473" spans="1:8" x14ac:dyDescent="0.2">
      <c r="A473" s="6" t="s">
        <v>1079</v>
      </c>
      <c r="B473" s="10">
        <v>0.86699999999999999</v>
      </c>
      <c r="C473" s="6" t="s">
        <v>1440</v>
      </c>
      <c r="D473" s="6"/>
      <c r="E473" s="6" t="s">
        <v>2</v>
      </c>
      <c r="F473" s="6" t="s">
        <v>1549</v>
      </c>
      <c r="G473" s="6" t="s">
        <v>1079</v>
      </c>
      <c r="H473" s="11" t="str">
        <f t="shared" si="1"/>
        <v>TO:0000430 (Germination Rate) = Normal (Between 75% and 125%)</v>
      </c>
    </row>
    <row r="474" spans="1:8" x14ac:dyDescent="0.2">
      <c r="A474" s="6" t="s">
        <v>1080</v>
      </c>
      <c r="B474" s="7">
        <v>1</v>
      </c>
      <c r="C474" s="6" t="s">
        <v>1440</v>
      </c>
      <c r="D474" s="6"/>
      <c r="E474" s="6" t="s">
        <v>2</v>
      </c>
      <c r="F474" s="6" t="s">
        <v>1549</v>
      </c>
      <c r="G474" s="6" t="s">
        <v>1080</v>
      </c>
      <c r="H474" s="11" t="str">
        <f t="shared" si="1"/>
        <v>TO:0000430 (Germination Rate) = Normal (Between 75% and 125%)</v>
      </c>
    </row>
    <row r="475" spans="1:8" x14ac:dyDescent="0.2">
      <c r="A475" s="6" t="s">
        <v>1081</v>
      </c>
      <c r="B475" s="10">
        <v>0.86699999999999999</v>
      </c>
      <c r="C475" s="6" t="s">
        <v>1440</v>
      </c>
      <c r="D475" s="6"/>
      <c r="E475" s="6" t="s">
        <v>2</v>
      </c>
      <c r="F475" s="6" t="s">
        <v>1549</v>
      </c>
      <c r="G475" s="6" t="s">
        <v>1081</v>
      </c>
      <c r="H475" s="11" t="str">
        <f t="shared" si="1"/>
        <v>TO:0000430 (Germination Rate) = Normal (Between 75% and 125%)</v>
      </c>
    </row>
    <row r="476" spans="1:8" x14ac:dyDescent="0.2">
      <c r="A476" s="6" t="s">
        <v>1096</v>
      </c>
      <c r="B476" s="53">
        <v>0.93330000000000002</v>
      </c>
      <c r="C476" s="6" t="s">
        <v>1439</v>
      </c>
      <c r="D476" s="6"/>
      <c r="E476" s="6" t="s">
        <v>2</v>
      </c>
      <c r="F476" s="6" t="s">
        <v>1549</v>
      </c>
      <c r="G476" s="6" t="s">
        <v>1096</v>
      </c>
      <c r="H476" s="11" t="str">
        <f t="shared" si="1"/>
        <v>TO:0000430 (Germination Rate) = Normal (Between 75% and 125%)</v>
      </c>
    </row>
    <row r="477" spans="1:8" x14ac:dyDescent="0.2">
      <c r="A477" s="6" t="s">
        <v>1137</v>
      </c>
      <c r="B477" s="8">
        <v>0.2</v>
      </c>
      <c r="C477" s="6" t="s">
        <v>1439</v>
      </c>
      <c r="D477" s="6"/>
      <c r="E477" s="6" t="s">
        <v>4</v>
      </c>
      <c r="F477" s="6" t="s">
        <v>1553</v>
      </c>
      <c r="G477" s="6" t="s">
        <v>1137</v>
      </c>
      <c r="H477" s="11" t="str">
        <f t="shared" si="1"/>
        <v>TO:0000430 (Germination Rate) = Very Low (Below 24%)</v>
      </c>
    </row>
    <row r="478" spans="1:8" x14ac:dyDescent="0.2">
      <c r="A478" s="6" t="s">
        <v>1137</v>
      </c>
      <c r="B478" s="2">
        <v>16.666666666666668</v>
      </c>
      <c r="C478" s="6" t="s">
        <v>1348</v>
      </c>
      <c r="D478" s="6"/>
      <c r="E478" s="6" t="s">
        <v>4</v>
      </c>
      <c r="F478" s="6" t="s">
        <v>1553</v>
      </c>
      <c r="G478" s="6" t="s">
        <v>1137</v>
      </c>
      <c r="H478" s="11" t="str">
        <f t="shared" si="1"/>
        <v>TO:0000430 (Germination Rate) = Very Low (Below 24%)</v>
      </c>
    </row>
    <row r="479" spans="1:8" x14ac:dyDescent="0.2">
      <c r="A479" s="6" t="s">
        <v>1097</v>
      </c>
      <c r="B479" s="53">
        <v>0.66669999999999996</v>
      </c>
      <c r="C479" s="6" t="s">
        <v>1439</v>
      </c>
      <c r="D479" s="6"/>
      <c r="E479" s="6" t="s">
        <v>3</v>
      </c>
      <c r="F479" s="6" t="s">
        <v>1552</v>
      </c>
      <c r="G479" s="6" t="s">
        <v>1097</v>
      </c>
      <c r="H479" s="11" t="str">
        <f t="shared" si="1"/>
        <v>TO:0000430 (Germination Rate) = Low (Between 25% and 75%)</v>
      </c>
    </row>
    <row r="480" spans="1:8" x14ac:dyDescent="0.2">
      <c r="A480" s="6" t="s">
        <v>1394</v>
      </c>
      <c r="B480" s="6">
        <v>26.666666666666668</v>
      </c>
      <c r="C480" s="6" t="s">
        <v>1395</v>
      </c>
      <c r="D480" s="6"/>
      <c r="E480" s="6" t="s">
        <v>3</v>
      </c>
      <c r="F480" s="6" t="s">
        <v>1552</v>
      </c>
      <c r="G480" s="6" t="s">
        <v>1394</v>
      </c>
      <c r="H480" s="11" t="str">
        <f t="shared" si="1"/>
        <v>TO:0000430 (Germination Rate) = Low (Between 25% and 75%)</v>
      </c>
    </row>
    <row r="481" spans="1:8" x14ac:dyDescent="0.2">
      <c r="A481" s="6" t="s">
        <v>1098</v>
      </c>
      <c r="B481" s="53">
        <v>0.66669999999999996</v>
      </c>
      <c r="C481" s="6" t="s">
        <v>1439</v>
      </c>
      <c r="D481" s="6"/>
      <c r="E481" s="6" t="s">
        <v>3</v>
      </c>
      <c r="F481" s="6" t="s">
        <v>1552</v>
      </c>
      <c r="G481" s="6" t="s">
        <v>1098</v>
      </c>
      <c r="H481" s="11" t="str">
        <f t="shared" si="1"/>
        <v>TO:0000430 (Germination Rate) = Low (Between 25% and 75%)</v>
      </c>
    </row>
    <row r="482" spans="1:8" x14ac:dyDescent="0.2">
      <c r="A482" s="6" t="s">
        <v>1328</v>
      </c>
      <c r="B482" s="2">
        <v>41.666666666666664</v>
      </c>
      <c r="C482" s="6" t="s">
        <v>1348</v>
      </c>
      <c r="D482" s="6"/>
      <c r="E482" s="6" t="s">
        <v>3</v>
      </c>
      <c r="F482" s="6" t="s">
        <v>1552</v>
      </c>
      <c r="G482" s="6" t="s">
        <v>1328</v>
      </c>
      <c r="H482" s="11" t="str">
        <f t="shared" si="1"/>
        <v>TO:0000430 (Germination Rate) = Low (Between 25% and 75%)</v>
      </c>
    </row>
    <row r="483" spans="1:8" x14ac:dyDescent="0.2">
      <c r="A483" s="6" t="s">
        <v>1099</v>
      </c>
      <c r="B483" s="53">
        <v>0.86670000000000003</v>
      </c>
      <c r="C483" s="6" t="s">
        <v>1439</v>
      </c>
      <c r="D483" s="6"/>
      <c r="E483" s="6" t="s">
        <v>2</v>
      </c>
      <c r="F483" s="6" t="s">
        <v>1549</v>
      </c>
      <c r="G483" s="6" t="s">
        <v>1099</v>
      </c>
      <c r="H483" s="11" t="str">
        <f t="shared" si="1"/>
        <v>TO:0000430 (Germination Rate) = Normal (Between 75% and 125%)</v>
      </c>
    </row>
    <row r="484" spans="1:8" x14ac:dyDescent="0.2">
      <c r="A484" s="6" t="s">
        <v>1263</v>
      </c>
      <c r="B484" s="6">
        <v>50</v>
      </c>
      <c r="C484" s="6" t="s">
        <v>1293</v>
      </c>
      <c r="D484" s="6"/>
      <c r="E484" s="6" t="s">
        <v>3</v>
      </c>
      <c r="F484" s="6" t="s">
        <v>1552</v>
      </c>
      <c r="G484" s="6" t="s">
        <v>1263</v>
      </c>
      <c r="H484" s="11" t="str">
        <f t="shared" si="1"/>
        <v>TO:0000430 (Germination Rate) = Low (Between 25% and 75%)</v>
      </c>
    </row>
    <row r="485" spans="1:8" x14ac:dyDescent="0.2">
      <c r="A485" s="6" t="s">
        <v>1100</v>
      </c>
      <c r="B485" s="8">
        <v>1</v>
      </c>
      <c r="C485" s="6" t="s">
        <v>1439</v>
      </c>
      <c r="D485" s="6"/>
      <c r="E485" s="6" t="s">
        <v>2</v>
      </c>
      <c r="F485" s="6" t="s">
        <v>1549</v>
      </c>
      <c r="G485" s="6" t="s">
        <v>1100</v>
      </c>
      <c r="H485" s="11" t="str">
        <f t="shared" ref="H485:H548" si="2">CONCATENATE("TO:0000430 (Germination Rate) = ", F485)</f>
        <v>TO:0000430 (Germination Rate) = Normal (Between 75% and 125%)</v>
      </c>
    </row>
    <row r="486" spans="1:8" x14ac:dyDescent="0.2">
      <c r="A486" s="6" t="s">
        <v>1264</v>
      </c>
      <c r="B486" s="6">
        <v>13.333333333333334</v>
      </c>
      <c r="C486" s="6" t="s">
        <v>1395</v>
      </c>
      <c r="D486" s="6"/>
      <c r="E486" s="6" t="s">
        <v>4</v>
      </c>
      <c r="F486" s="6" t="s">
        <v>1553</v>
      </c>
      <c r="G486" s="6" t="s">
        <v>1264</v>
      </c>
      <c r="H486" s="11" t="str">
        <f t="shared" si="2"/>
        <v>TO:0000430 (Germination Rate) = Very Low (Below 24%)</v>
      </c>
    </row>
    <row r="487" spans="1:8" x14ac:dyDescent="0.2">
      <c r="A487" s="6" t="s">
        <v>1101</v>
      </c>
      <c r="B487" s="53">
        <v>0.93330000000000002</v>
      </c>
      <c r="C487" s="6" t="s">
        <v>1439</v>
      </c>
      <c r="D487" s="6"/>
      <c r="E487" s="6" t="s">
        <v>2</v>
      </c>
      <c r="F487" s="6" t="s">
        <v>1549</v>
      </c>
      <c r="G487" s="6" t="s">
        <v>1101</v>
      </c>
      <c r="H487" s="11" t="str">
        <f t="shared" si="2"/>
        <v>TO:0000430 (Germination Rate) = Normal (Between 75% and 125%)</v>
      </c>
    </row>
    <row r="488" spans="1:8" x14ac:dyDescent="0.2">
      <c r="A488" s="6" t="s">
        <v>1102</v>
      </c>
      <c r="B488" s="8">
        <v>0.8</v>
      </c>
      <c r="C488" s="6" t="s">
        <v>1439</v>
      </c>
      <c r="D488" s="6"/>
      <c r="E488" s="6" t="s">
        <v>2</v>
      </c>
      <c r="F488" s="6" t="s">
        <v>1549</v>
      </c>
      <c r="G488" s="6" t="s">
        <v>1102</v>
      </c>
      <c r="H488" s="11" t="str">
        <f t="shared" si="2"/>
        <v>TO:0000430 (Germination Rate) = Normal (Between 75% and 125%)</v>
      </c>
    </row>
    <row r="489" spans="1:8" x14ac:dyDescent="0.2">
      <c r="A489" s="6" t="s">
        <v>1103</v>
      </c>
      <c r="B489" s="8">
        <v>1</v>
      </c>
      <c r="C489" s="6" t="s">
        <v>1439</v>
      </c>
      <c r="D489" s="6"/>
      <c r="E489" s="6" t="s">
        <v>2</v>
      </c>
      <c r="F489" s="6" t="s">
        <v>1549</v>
      </c>
      <c r="G489" s="6" t="s">
        <v>1103</v>
      </c>
      <c r="H489" s="11" t="str">
        <f t="shared" si="2"/>
        <v>TO:0000430 (Germination Rate) = Normal (Between 75% and 125%)</v>
      </c>
    </row>
    <row r="490" spans="1:8" x14ac:dyDescent="0.2">
      <c r="A490" s="6" t="s">
        <v>1104</v>
      </c>
      <c r="B490" s="53">
        <v>0.93330000000000002</v>
      </c>
      <c r="C490" s="6" t="s">
        <v>1439</v>
      </c>
      <c r="D490" s="6"/>
      <c r="E490" s="6" t="s">
        <v>2</v>
      </c>
      <c r="F490" s="6" t="s">
        <v>1549</v>
      </c>
      <c r="G490" s="6" t="s">
        <v>1104</v>
      </c>
      <c r="H490" s="11" t="str">
        <f t="shared" si="2"/>
        <v>TO:0000430 (Germination Rate) = Normal (Between 75% and 125%)</v>
      </c>
    </row>
    <row r="491" spans="1:8" x14ac:dyDescent="0.2">
      <c r="A491" s="6" t="s">
        <v>1105</v>
      </c>
      <c r="B491" s="53">
        <v>0.66669999999999996</v>
      </c>
      <c r="C491" s="6" t="s">
        <v>1439</v>
      </c>
      <c r="D491" s="6"/>
      <c r="E491" s="6" t="s">
        <v>3</v>
      </c>
      <c r="F491" s="6" t="s">
        <v>1552</v>
      </c>
      <c r="G491" s="6" t="s">
        <v>1105</v>
      </c>
      <c r="H491" s="11" t="str">
        <f t="shared" si="2"/>
        <v>TO:0000430 (Germination Rate) = Low (Between 25% and 75%)</v>
      </c>
    </row>
    <row r="492" spans="1:8" x14ac:dyDescent="0.2">
      <c r="A492" s="6" t="s">
        <v>1106</v>
      </c>
      <c r="B492" s="8">
        <v>1</v>
      </c>
      <c r="C492" s="6" t="s">
        <v>1439</v>
      </c>
      <c r="D492" s="6"/>
      <c r="E492" s="6" t="s">
        <v>2</v>
      </c>
      <c r="F492" s="6" t="s">
        <v>1549</v>
      </c>
      <c r="G492" s="6" t="s">
        <v>1106</v>
      </c>
      <c r="H492" s="11" t="str">
        <f t="shared" si="2"/>
        <v>TO:0000430 (Germination Rate) = Normal (Between 75% and 125%)</v>
      </c>
    </row>
    <row r="493" spans="1:8" x14ac:dyDescent="0.2">
      <c r="A493" s="6" t="s">
        <v>1107</v>
      </c>
      <c r="B493" s="8">
        <v>1</v>
      </c>
      <c r="C493" s="6" t="s">
        <v>1439</v>
      </c>
      <c r="D493" s="6"/>
      <c r="E493" s="6" t="s">
        <v>2</v>
      </c>
      <c r="F493" s="6" t="s">
        <v>1549</v>
      </c>
      <c r="G493" s="6" t="s">
        <v>1107</v>
      </c>
      <c r="H493" s="11" t="str">
        <f t="shared" si="2"/>
        <v>TO:0000430 (Germination Rate) = Normal (Between 75% and 125%)</v>
      </c>
    </row>
    <row r="494" spans="1:8" x14ac:dyDescent="0.2">
      <c r="A494" s="6" t="s">
        <v>1108</v>
      </c>
      <c r="B494" s="8">
        <v>1</v>
      </c>
      <c r="C494" s="6" t="s">
        <v>1439</v>
      </c>
      <c r="D494" s="6"/>
      <c r="E494" s="6" t="s">
        <v>2</v>
      </c>
      <c r="F494" s="6" t="s">
        <v>1549</v>
      </c>
      <c r="G494" s="6" t="s">
        <v>1108</v>
      </c>
      <c r="H494" s="11" t="str">
        <f t="shared" si="2"/>
        <v>TO:0000430 (Germination Rate) = Normal (Between 75% and 125%)</v>
      </c>
    </row>
    <row r="495" spans="1:8" x14ac:dyDescent="0.2">
      <c r="A495" s="6" t="s">
        <v>1109</v>
      </c>
      <c r="B495" s="53">
        <v>0.93330000000000002</v>
      </c>
      <c r="C495" s="6" t="s">
        <v>1439</v>
      </c>
      <c r="D495" s="6"/>
      <c r="E495" s="6" t="s">
        <v>2</v>
      </c>
      <c r="F495" s="6" t="s">
        <v>1549</v>
      </c>
      <c r="G495" s="6" t="s">
        <v>1109</v>
      </c>
      <c r="H495" s="11" t="str">
        <f t="shared" si="2"/>
        <v>TO:0000430 (Germination Rate) = Normal (Between 75% and 125%)</v>
      </c>
    </row>
    <row r="496" spans="1:8" x14ac:dyDescent="0.2">
      <c r="A496" s="6" t="s">
        <v>1110</v>
      </c>
      <c r="B496" s="8">
        <v>0.8</v>
      </c>
      <c r="C496" s="6" t="s">
        <v>1439</v>
      </c>
      <c r="D496" s="6"/>
      <c r="E496" s="6" t="s">
        <v>2</v>
      </c>
      <c r="F496" s="6" t="s">
        <v>1549</v>
      </c>
      <c r="G496" s="6" t="s">
        <v>1110</v>
      </c>
      <c r="H496" s="11" t="str">
        <f t="shared" si="2"/>
        <v>TO:0000430 (Germination Rate) = Normal (Between 75% and 125%)</v>
      </c>
    </row>
    <row r="497" spans="1:8" x14ac:dyDescent="0.2">
      <c r="A497" s="6" t="s">
        <v>1111</v>
      </c>
      <c r="B497" s="8">
        <v>1</v>
      </c>
      <c r="C497" s="6" t="s">
        <v>1439</v>
      </c>
      <c r="D497" s="6"/>
      <c r="E497" s="6" t="s">
        <v>2</v>
      </c>
      <c r="F497" s="6" t="s">
        <v>1549</v>
      </c>
      <c r="G497" s="6" t="s">
        <v>1111</v>
      </c>
      <c r="H497" s="11" t="str">
        <f t="shared" si="2"/>
        <v>TO:0000430 (Germination Rate) = Normal (Between 75% and 125%)</v>
      </c>
    </row>
    <row r="498" spans="1:8" x14ac:dyDescent="0.2">
      <c r="A498" s="6" t="s">
        <v>1112</v>
      </c>
      <c r="B498" s="53">
        <v>0.93330000000000002</v>
      </c>
      <c r="C498" s="6" t="s">
        <v>1439</v>
      </c>
      <c r="D498" s="6"/>
      <c r="E498" s="6" t="s">
        <v>2</v>
      </c>
      <c r="F498" s="6" t="s">
        <v>1549</v>
      </c>
      <c r="G498" s="6" t="s">
        <v>1112</v>
      </c>
      <c r="H498" s="11" t="str">
        <f t="shared" si="2"/>
        <v>TO:0000430 (Germination Rate) = Normal (Between 75% and 125%)</v>
      </c>
    </row>
    <row r="499" spans="1:8" x14ac:dyDescent="0.2">
      <c r="A499" s="6" t="s">
        <v>1113</v>
      </c>
      <c r="B499" s="53">
        <v>0.66669999999999996</v>
      </c>
      <c r="C499" s="6" t="s">
        <v>1439</v>
      </c>
      <c r="D499" s="6"/>
      <c r="E499" s="6" t="s">
        <v>3</v>
      </c>
      <c r="F499" s="6" t="s">
        <v>1552</v>
      </c>
      <c r="G499" s="6" t="s">
        <v>1113</v>
      </c>
      <c r="H499" s="11" t="str">
        <f t="shared" si="2"/>
        <v>TO:0000430 (Germination Rate) = Low (Between 25% and 75%)</v>
      </c>
    </row>
    <row r="500" spans="1:8" x14ac:dyDescent="0.2">
      <c r="A500" s="6" t="s">
        <v>1114</v>
      </c>
      <c r="B500" s="8">
        <v>1</v>
      </c>
      <c r="C500" s="6" t="s">
        <v>1439</v>
      </c>
      <c r="D500" s="6"/>
      <c r="E500" s="6" t="s">
        <v>2</v>
      </c>
      <c r="F500" s="6" t="s">
        <v>1549</v>
      </c>
      <c r="G500" s="6" t="s">
        <v>1114</v>
      </c>
      <c r="H500" s="11" t="str">
        <f t="shared" si="2"/>
        <v>TO:0000430 (Germination Rate) = Normal (Between 75% and 125%)</v>
      </c>
    </row>
    <row r="501" spans="1:8" x14ac:dyDescent="0.2">
      <c r="A501" s="6" t="s">
        <v>1115</v>
      </c>
      <c r="B501" s="53">
        <v>0.93330000000000002</v>
      </c>
      <c r="C501" s="6" t="s">
        <v>1439</v>
      </c>
      <c r="D501" s="6"/>
      <c r="E501" s="6" t="s">
        <v>2</v>
      </c>
      <c r="F501" s="6" t="s">
        <v>1549</v>
      </c>
      <c r="G501" s="6" t="s">
        <v>1115</v>
      </c>
      <c r="H501" s="11" t="str">
        <f t="shared" si="2"/>
        <v>TO:0000430 (Germination Rate) = Normal (Between 75% and 125%)</v>
      </c>
    </row>
    <row r="502" spans="1:8" x14ac:dyDescent="0.2">
      <c r="A502" s="6" t="s">
        <v>1116</v>
      </c>
      <c r="B502" s="8">
        <v>0.8</v>
      </c>
      <c r="C502" s="6" t="s">
        <v>1439</v>
      </c>
      <c r="D502" s="6"/>
      <c r="E502" s="6" t="s">
        <v>2</v>
      </c>
      <c r="F502" s="6" t="s">
        <v>1549</v>
      </c>
      <c r="G502" s="6" t="s">
        <v>1116</v>
      </c>
      <c r="H502" s="11" t="str">
        <f t="shared" si="2"/>
        <v>TO:0000430 (Germination Rate) = Normal (Between 75% and 125%)</v>
      </c>
    </row>
    <row r="503" spans="1:8" x14ac:dyDescent="0.2">
      <c r="A503" s="6" t="s">
        <v>1117</v>
      </c>
      <c r="B503" s="53">
        <v>0.66669999999999996</v>
      </c>
      <c r="C503" s="6" t="s">
        <v>1439</v>
      </c>
      <c r="D503" s="6"/>
      <c r="E503" s="6" t="s">
        <v>3</v>
      </c>
      <c r="F503" s="6" t="s">
        <v>1552</v>
      </c>
      <c r="G503" s="6" t="s">
        <v>1117</v>
      </c>
      <c r="H503" s="11" t="str">
        <f t="shared" si="2"/>
        <v>TO:0000430 (Germination Rate) = Low (Between 25% and 75%)</v>
      </c>
    </row>
    <row r="504" spans="1:8" x14ac:dyDescent="0.2">
      <c r="A504" s="6" t="s">
        <v>1118</v>
      </c>
      <c r="B504" s="53">
        <v>0.93330000000000002</v>
      </c>
      <c r="C504" s="6" t="s">
        <v>1439</v>
      </c>
      <c r="D504" s="6"/>
      <c r="E504" s="6" t="s">
        <v>2</v>
      </c>
      <c r="F504" s="6" t="s">
        <v>1549</v>
      </c>
      <c r="G504" s="6" t="s">
        <v>1118</v>
      </c>
      <c r="H504" s="11" t="str">
        <f t="shared" si="2"/>
        <v>TO:0000430 (Germination Rate) = Normal (Between 75% and 125%)</v>
      </c>
    </row>
    <row r="505" spans="1:8" x14ac:dyDescent="0.2">
      <c r="A505" s="6" t="s">
        <v>1119</v>
      </c>
      <c r="B505" s="8">
        <v>1</v>
      </c>
      <c r="C505" s="6" t="s">
        <v>1439</v>
      </c>
      <c r="D505" s="6"/>
      <c r="E505" s="6" t="s">
        <v>2</v>
      </c>
      <c r="F505" s="6" t="s">
        <v>1549</v>
      </c>
      <c r="G505" s="6" t="s">
        <v>1119</v>
      </c>
      <c r="H505" s="11" t="str">
        <f t="shared" si="2"/>
        <v>TO:0000430 (Germination Rate) = Normal (Between 75% and 125%)</v>
      </c>
    </row>
    <row r="506" spans="1:8" x14ac:dyDescent="0.2">
      <c r="A506" s="6" t="s">
        <v>1120</v>
      </c>
      <c r="B506" s="8">
        <v>1</v>
      </c>
      <c r="C506" s="6" t="s">
        <v>1439</v>
      </c>
      <c r="D506" s="6"/>
      <c r="E506" s="6" t="s">
        <v>2</v>
      </c>
      <c r="F506" s="6" t="s">
        <v>1549</v>
      </c>
      <c r="G506" s="6" t="s">
        <v>1120</v>
      </c>
      <c r="H506" s="11" t="str">
        <f t="shared" si="2"/>
        <v>TO:0000430 (Germination Rate) = Normal (Between 75% and 125%)</v>
      </c>
    </row>
    <row r="507" spans="1:8" x14ac:dyDescent="0.2">
      <c r="A507" s="6" t="s">
        <v>1121</v>
      </c>
      <c r="B507" s="53">
        <v>0.93330000000000002</v>
      </c>
      <c r="C507" s="6" t="s">
        <v>1439</v>
      </c>
      <c r="D507" s="6"/>
      <c r="E507" s="6" t="s">
        <v>2</v>
      </c>
      <c r="F507" s="6" t="s">
        <v>1549</v>
      </c>
      <c r="G507" s="6" t="s">
        <v>1121</v>
      </c>
      <c r="H507" s="11" t="str">
        <f t="shared" si="2"/>
        <v>TO:0000430 (Germination Rate) = Normal (Between 75% and 125%)</v>
      </c>
    </row>
    <row r="508" spans="1:8" x14ac:dyDescent="0.2">
      <c r="A508" s="6" t="s">
        <v>1122</v>
      </c>
      <c r="B508" s="53">
        <v>0.93330000000000002</v>
      </c>
      <c r="C508" s="6" t="s">
        <v>1439</v>
      </c>
      <c r="D508" s="6"/>
      <c r="E508" s="6" t="s">
        <v>2</v>
      </c>
      <c r="F508" s="6" t="s">
        <v>1549</v>
      </c>
      <c r="G508" s="6" t="s">
        <v>1122</v>
      </c>
      <c r="H508" s="11" t="str">
        <f t="shared" si="2"/>
        <v>TO:0000430 (Germination Rate) = Normal (Between 75% and 125%)</v>
      </c>
    </row>
    <row r="509" spans="1:8" x14ac:dyDescent="0.2">
      <c r="A509" s="6" t="s">
        <v>1123</v>
      </c>
      <c r="B509" s="8">
        <v>1</v>
      </c>
      <c r="C509" s="6" t="s">
        <v>1439</v>
      </c>
      <c r="D509" s="6"/>
      <c r="E509" s="6" t="s">
        <v>2</v>
      </c>
      <c r="F509" s="6" t="s">
        <v>1549</v>
      </c>
      <c r="G509" s="6" t="s">
        <v>1123</v>
      </c>
      <c r="H509" s="11" t="str">
        <f t="shared" si="2"/>
        <v>TO:0000430 (Germination Rate) = Normal (Between 75% and 125%)</v>
      </c>
    </row>
    <row r="510" spans="1:8" x14ac:dyDescent="0.2">
      <c r="A510" s="6" t="s">
        <v>1329</v>
      </c>
      <c r="B510" s="2">
        <v>25</v>
      </c>
      <c r="C510" s="6" t="s">
        <v>1348</v>
      </c>
      <c r="D510" s="6"/>
      <c r="E510" s="6" t="s">
        <v>3</v>
      </c>
      <c r="F510" s="6" t="s">
        <v>1552</v>
      </c>
      <c r="G510" s="6" t="s">
        <v>1329</v>
      </c>
      <c r="H510" s="11" t="str">
        <f t="shared" si="2"/>
        <v>TO:0000430 (Germination Rate) = Low (Between 25% and 75%)</v>
      </c>
    </row>
    <row r="511" spans="1:8" x14ac:dyDescent="0.2">
      <c r="A511" s="6" t="s">
        <v>1124</v>
      </c>
      <c r="B511" s="53">
        <v>0.66669999999999996</v>
      </c>
      <c r="C511" s="6" t="s">
        <v>1439</v>
      </c>
      <c r="D511" s="6"/>
      <c r="E511" s="6" t="s">
        <v>3</v>
      </c>
      <c r="F511" s="6" t="s">
        <v>1552</v>
      </c>
      <c r="G511" s="6" t="s">
        <v>1124</v>
      </c>
      <c r="H511" s="11" t="str">
        <f t="shared" si="2"/>
        <v>TO:0000430 (Germination Rate) = Low (Between 25% and 75%)</v>
      </c>
    </row>
    <row r="512" spans="1:8" x14ac:dyDescent="0.2">
      <c r="A512" s="6" t="s">
        <v>1125</v>
      </c>
      <c r="B512" s="53">
        <v>0.93330000000000002</v>
      </c>
      <c r="C512" s="6" t="s">
        <v>1439</v>
      </c>
      <c r="D512" s="6"/>
      <c r="E512" s="6" t="s">
        <v>2</v>
      </c>
      <c r="F512" s="6" t="s">
        <v>1549</v>
      </c>
      <c r="G512" s="6" t="s">
        <v>1125</v>
      </c>
      <c r="H512" s="11" t="str">
        <f t="shared" si="2"/>
        <v>TO:0000430 (Germination Rate) = Normal (Between 75% and 125%)</v>
      </c>
    </row>
    <row r="513" spans="1:8" x14ac:dyDescent="0.2">
      <c r="A513" s="6" t="s">
        <v>1126</v>
      </c>
      <c r="B513" s="53">
        <v>0.66669999999999996</v>
      </c>
      <c r="C513" s="6" t="s">
        <v>1439</v>
      </c>
      <c r="D513" s="6"/>
      <c r="E513" s="6" t="s">
        <v>3</v>
      </c>
      <c r="F513" s="6" t="s">
        <v>1552</v>
      </c>
      <c r="G513" s="6" t="s">
        <v>1126</v>
      </c>
      <c r="H513" s="11" t="str">
        <f t="shared" si="2"/>
        <v>TO:0000430 (Germination Rate) = Low (Between 25% and 75%)</v>
      </c>
    </row>
    <row r="514" spans="1:8" x14ac:dyDescent="0.2">
      <c r="A514" s="6" t="s">
        <v>1127</v>
      </c>
      <c r="B514" s="8">
        <v>1</v>
      </c>
      <c r="C514" s="6" t="s">
        <v>1439</v>
      </c>
      <c r="D514" s="6"/>
      <c r="E514" s="6" t="s">
        <v>2</v>
      </c>
      <c r="F514" s="6" t="s">
        <v>1549</v>
      </c>
      <c r="G514" s="6" t="s">
        <v>1127</v>
      </c>
      <c r="H514" s="11" t="str">
        <f t="shared" si="2"/>
        <v>TO:0000430 (Germination Rate) = Normal (Between 75% and 125%)</v>
      </c>
    </row>
    <row r="515" spans="1:8" x14ac:dyDescent="0.2">
      <c r="A515" s="6" t="s">
        <v>1128</v>
      </c>
      <c r="B515" s="8">
        <v>1</v>
      </c>
      <c r="C515" s="6" t="s">
        <v>1439</v>
      </c>
      <c r="D515" s="6"/>
      <c r="E515" s="6" t="s">
        <v>2</v>
      </c>
      <c r="F515" s="6" t="s">
        <v>1549</v>
      </c>
      <c r="G515" s="6" t="s">
        <v>1128</v>
      </c>
      <c r="H515" s="11" t="str">
        <f t="shared" si="2"/>
        <v>TO:0000430 (Germination Rate) = Normal (Between 75% and 125%)</v>
      </c>
    </row>
    <row r="516" spans="1:8" x14ac:dyDescent="0.2">
      <c r="A516" s="6" t="s">
        <v>1129</v>
      </c>
      <c r="B516" s="53">
        <v>0.86670000000000003</v>
      </c>
      <c r="C516" s="6" t="s">
        <v>1439</v>
      </c>
      <c r="D516" s="6"/>
      <c r="E516" s="6" t="s">
        <v>2</v>
      </c>
      <c r="F516" s="6" t="s">
        <v>1549</v>
      </c>
      <c r="G516" s="6" t="s">
        <v>1129</v>
      </c>
      <c r="H516" s="11" t="str">
        <f t="shared" si="2"/>
        <v>TO:0000430 (Germination Rate) = Normal (Between 75% and 125%)</v>
      </c>
    </row>
    <row r="517" spans="1:8" x14ac:dyDescent="0.2">
      <c r="A517" s="6" t="s">
        <v>1130</v>
      </c>
      <c r="B517" s="53">
        <v>0.93330000000000002</v>
      </c>
      <c r="C517" s="6" t="s">
        <v>1439</v>
      </c>
      <c r="D517" s="6"/>
      <c r="E517" s="6" t="s">
        <v>2</v>
      </c>
      <c r="F517" s="6" t="s">
        <v>1549</v>
      </c>
      <c r="G517" s="6" t="s">
        <v>1130</v>
      </c>
      <c r="H517" s="11" t="str">
        <f t="shared" si="2"/>
        <v>TO:0000430 (Germination Rate) = Normal (Between 75% and 125%)</v>
      </c>
    </row>
    <row r="518" spans="1:8" x14ac:dyDescent="0.2">
      <c r="A518" s="6" t="s">
        <v>1131</v>
      </c>
      <c r="B518" s="53">
        <v>0.93330000000000002</v>
      </c>
      <c r="C518" s="6" t="s">
        <v>1439</v>
      </c>
      <c r="D518" s="6"/>
      <c r="E518" s="6" t="s">
        <v>2</v>
      </c>
      <c r="F518" s="6" t="s">
        <v>1549</v>
      </c>
      <c r="G518" s="6" t="s">
        <v>1131</v>
      </c>
      <c r="H518" s="11" t="str">
        <f t="shared" si="2"/>
        <v>TO:0000430 (Germination Rate) = Normal (Between 75% and 125%)</v>
      </c>
    </row>
    <row r="519" spans="1:8" x14ac:dyDescent="0.2">
      <c r="A519" s="6" t="s">
        <v>1132</v>
      </c>
      <c r="B519" s="8">
        <v>1</v>
      </c>
      <c r="C519" s="6" t="s">
        <v>1439</v>
      </c>
      <c r="D519" s="6"/>
      <c r="E519" s="6" t="s">
        <v>2</v>
      </c>
      <c r="F519" s="6" t="s">
        <v>1549</v>
      </c>
      <c r="G519" s="6" t="s">
        <v>1132</v>
      </c>
      <c r="H519" s="11" t="str">
        <f t="shared" si="2"/>
        <v>TO:0000430 (Germination Rate) = Normal (Between 75% and 125%)</v>
      </c>
    </row>
    <row r="520" spans="1:8" x14ac:dyDescent="0.2">
      <c r="A520" s="6" t="s">
        <v>1133</v>
      </c>
      <c r="B520" s="8">
        <v>1</v>
      </c>
      <c r="C520" s="6" t="s">
        <v>1439</v>
      </c>
      <c r="D520" s="6"/>
      <c r="E520" s="6" t="s">
        <v>2</v>
      </c>
      <c r="F520" s="6" t="s">
        <v>1549</v>
      </c>
      <c r="G520" s="6" t="s">
        <v>1133</v>
      </c>
      <c r="H520" s="11" t="str">
        <f t="shared" si="2"/>
        <v>TO:0000430 (Germination Rate) = Normal (Between 75% and 125%)</v>
      </c>
    </row>
    <row r="521" spans="1:8" x14ac:dyDescent="0.2">
      <c r="A521" s="6" t="s">
        <v>1134</v>
      </c>
      <c r="B521" s="8">
        <v>1</v>
      </c>
      <c r="C521" s="6" t="s">
        <v>1439</v>
      </c>
      <c r="D521" s="6"/>
      <c r="E521" s="6" t="s">
        <v>2</v>
      </c>
      <c r="F521" s="6" t="s">
        <v>1549</v>
      </c>
      <c r="G521" s="6" t="s">
        <v>1134</v>
      </c>
      <c r="H521" s="11" t="str">
        <f t="shared" si="2"/>
        <v>TO:0000430 (Germination Rate) = Normal (Between 75% and 125%)</v>
      </c>
    </row>
    <row r="522" spans="1:8" x14ac:dyDescent="0.2">
      <c r="A522" s="55" t="s">
        <v>1191</v>
      </c>
      <c r="B522" s="56">
        <v>1</v>
      </c>
      <c r="C522" s="6" t="s">
        <v>1437</v>
      </c>
      <c r="D522" s="6"/>
      <c r="E522" s="6" t="s">
        <v>2</v>
      </c>
      <c r="F522" s="6" t="s">
        <v>1549</v>
      </c>
      <c r="G522" s="55" t="s">
        <v>1191</v>
      </c>
      <c r="H522" s="11" t="str">
        <f t="shared" si="2"/>
        <v>TO:0000430 (Germination Rate) = Normal (Between 75% and 125%)</v>
      </c>
    </row>
    <row r="523" spans="1:8" x14ac:dyDescent="0.2">
      <c r="A523" s="6" t="s">
        <v>1285</v>
      </c>
      <c r="B523" s="6">
        <v>16.666666666666668</v>
      </c>
      <c r="C523" s="6" t="s">
        <v>1293</v>
      </c>
      <c r="D523" s="6"/>
      <c r="E523" s="6" t="s">
        <v>4</v>
      </c>
      <c r="F523" s="6" t="s">
        <v>1553</v>
      </c>
      <c r="G523" s="6" t="s">
        <v>1285</v>
      </c>
      <c r="H523" s="11" t="str">
        <f t="shared" si="2"/>
        <v>TO:0000430 (Germination Rate) = Very Low (Below 24%)</v>
      </c>
    </row>
    <row r="524" spans="1:8" x14ac:dyDescent="0.2">
      <c r="A524" s="6" t="s">
        <v>1192</v>
      </c>
      <c r="B524" s="53">
        <v>0.86699999999999999</v>
      </c>
      <c r="C524" s="6" t="s">
        <v>1437</v>
      </c>
      <c r="D524" s="6"/>
      <c r="E524" s="6" t="s">
        <v>2</v>
      </c>
      <c r="F524" s="6" t="s">
        <v>1549</v>
      </c>
      <c r="G524" s="6" t="s">
        <v>1192</v>
      </c>
      <c r="H524" s="11" t="str">
        <f t="shared" si="2"/>
        <v>TO:0000430 (Germination Rate) = Normal (Between 75% and 125%)</v>
      </c>
    </row>
    <row r="525" spans="1:8" x14ac:dyDescent="0.2">
      <c r="A525" s="6" t="s">
        <v>1193</v>
      </c>
      <c r="B525" s="56">
        <v>1</v>
      </c>
      <c r="C525" s="6" t="s">
        <v>1437</v>
      </c>
      <c r="D525" s="6"/>
      <c r="E525" s="6" t="s">
        <v>2</v>
      </c>
      <c r="F525" s="6" t="s">
        <v>1549</v>
      </c>
      <c r="G525" s="6" t="s">
        <v>1193</v>
      </c>
      <c r="H525" s="11" t="str">
        <f t="shared" si="2"/>
        <v>TO:0000430 (Germination Rate) = Normal (Between 75% and 125%)</v>
      </c>
    </row>
    <row r="526" spans="1:8" x14ac:dyDescent="0.2">
      <c r="A526" s="6" t="s">
        <v>1194</v>
      </c>
      <c r="B526" s="8">
        <v>0.6</v>
      </c>
      <c r="C526" s="6" t="s">
        <v>1437</v>
      </c>
      <c r="D526" s="6"/>
      <c r="E526" s="6" t="s">
        <v>3</v>
      </c>
      <c r="F526" s="6" t="s">
        <v>1552</v>
      </c>
      <c r="G526" s="6" t="s">
        <v>1194</v>
      </c>
      <c r="H526" s="11" t="str">
        <f t="shared" si="2"/>
        <v>TO:0000430 (Germination Rate) = Low (Between 25% and 75%)</v>
      </c>
    </row>
    <row r="527" spans="1:8" x14ac:dyDescent="0.2">
      <c r="A527" s="6" t="s">
        <v>1195</v>
      </c>
      <c r="B527" s="8">
        <v>0.8</v>
      </c>
      <c r="C527" s="6" t="s">
        <v>1437</v>
      </c>
      <c r="D527" s="6"/>
      <c r="E527" s="6" t="s">
        <v>2</v>
      </c>
      <c r="F527" s="6" t="s">
        <v>1549</v>
      </c>
      <c r="G527" s="6" t="s">
        <v>1195</v>
      </c>
      <c r="H527" s="11" t="str">
        <f t="shared" si="2"/>
        <v>TO:0000430 (Germination Rate) = Normal (Between 75% and 125%)</v>
      </c>
    </row>
    <row r="528" spans="1:8" x14ac:dyDescent="0.2">
      <c r="A528" s="6" t="s">
        <v>1196</v>
      </c>
      <c r="B528" s="53">
        <v>0.86699999999999999</v>
      </c>
      <c r="C528" s="6" t="s">
        <v>1437</v>
      </c>
      <c r="D528" s="6"/>
      <c r="E528" s="6" t="s">
        <v>2</v>
      </c>
      <c r="F528" s="6" t="s">
        <v>1549</v>
      </c>
      <c r="G528" s="6" t="s">
        <v>1196</v>
      </c>
      <c r="H528" s="11" t="str">
        <f t="shared" si="2"/>
        <v>TO:0000430 (Germination Rate) = Normal (Between 75% and 125%)</v>
      </c>
    </row>
    <row r="529" spans="1:8" x14ac:dyDescent="0.2">
      <c r="A529" s="6" t="s">
        <v>1197</v>
      </c>
      <c r="B529" s="56">
        <v>1</v>
      </c>
      <c r="C529" s="6" t="s">
        <v>1437</v>
      </c>
      <c r="D529" s="6"/>
      <c r="E529" s="6" t="s">
        <v>2</v>
      </c>
      <c r="F529" s="6" t="s">
        <v>1549</v>
      </c>
      <c r="G529" s="6" t="s">
        <v>1197</v>
      </c>
      <c r="H529" s="11" t="str">
        <f t="shared" si="2"/>
        <v>TO:0000430 (Germination Rate) = Normal (Between 75% and 125%)</v>
      </c>
    </row>
    <row r="530" spans="1:8" x14ac:dyDescent="0.2">
      <c r="A530" s="6" t="s">
        <v>1198</v>
      </c>
      <c r="B530" s="53">
        <v>0.9375</v>
      </c>
      <c r="C530" s="6" t="s">
        <v>1437</v>
      </c>
      <c r="D530" s="6"/>
      <c r="E530" s="6" t="s">
        <v>2</v>
      </c>
      <c r="F530" s="6" t="s">
        <v>1549</v>
      </c>
      <c r="G530" s="6" t="s">
        <v>1198</v>
      </c>
      <c r="H530" s="11" t="str">
        <f t="shared" si="2"/>
        <v>TO:0000430 (Germination Rate) = Normal (Between 75% and 125%)</v>
      </c>
    </row>
    <row r="531" spans="1:8" x14ac:dyDescent="0.2">
      <c r="A531" s="6" t="s">
        <v>1199</v>
      </c>
      <c r="B531" s="56">
        <v>1</v>
      </c>
      <c r="C531" s="6" t="s">
        <v>1437</v>
      </c>
      <c r="D531" s="6"/>
      <c r="E531" s="6" t="s">
        <v>2</v>
      </c>
      <c r="F531" s="6" t="s">
        <v>1549</v>
      </c>
      <c r="G531" s="6" t="s">
        <v>1199</v>
      </c>
      <c r="H531" s="11" t="str">
        <f t="shared" si="2"/>
        <v>TO:0000430 (Germination Rate) = Normal (Between 75% and 125%)</v>
      </c>
    </row>
    <row r="532" spans="1:8" x14ac:dyDescent="0.2">
      <c r="A532" s="6" t="s">
        <v>1200</v>
      </c>
      <c r="B532" s="8">
        <v>0.8</v>
      </c>
      <c r="C532" s="6" t="s">
        <v>1437</v>
      </c>
      <c r="D532" s="6"/>
      <c r="E532" s="6" t="s">
        <v>2</v>
      </c>
      <c r="F532" s="6" t="s">
        <v>1549</v>
      </c>
      <c r="G532" s="6" t="s">
        <v>1200</v>
      </c>
      <c r="H532" s="11" t="str">
        <f t="shared" si="2"/>
        <v>TO:0000430 (Germination Rate) = Normal (Between 75% and 125%)</v>
      </c>
    </row>
    <row r="533" spans="1:8" x14ac:dyDescent="0.2">
      <c r="A533" s="6" t="s">
        <v>1201</v>
      </c>
      <c r="B533" s="56">
        <v>1</v>
      </c>
      <c r="C533" s="6" t="s">
        <v>1437</v>
      </c>
      <c r="D533" s="6"/>
      <c r="E533" s="6" t="s">
        <v>2</v>
      </c>
      <c r="F533" s="6" t="s">
        <v>1549</v>
      </c>
      <c r="G533" s="6" t="s">
        <v>1201</v>
      </c>
      <c r="H533" s="11" t="str">
        <f t="shared" si="2"/>
        <v>TO:0000430 (Germination Rate) = Normal (Between 75% and 125%)</v>
      </c>
    </row>
    <row r="534" spans="1:8" x14ac:dyDescent="0.2">
      <c r="A534" s="6" t="s">
        <v>1202</v>
      </c>
      <c r="B534" s="56">
        <v>1</v>
      </c>
      <c r="C534" s="6" t="s">
        <v>1437</v>
      </c>
      <c r="D534" s="6"/>
      <c r="E534" s="6" t="s">
        <v>2</v>
      </c>
      <c r="F534" s="6" t="s">
        <v>1549</v>
      </c>
      <c r="G534" s="6" t="s">
        <v>1202</v>
      </c>
      <c r="H534" s="11" t="str">
        <f t="shared" si="2"/>
        <v>TO:0000430 (Germination Rate) = Normal (Between 75% and 125%)</v>
      </c>
    </row>
    <row r="535" spans="1:8" x14ac:dyDescent="0.2">
      <c r="A535" s="6" t="s">
        <v>1203</v>
      </c>
      <c r="B535" s="53">
        <v>0.86699999999999999</v>
      </c>
      <c r="C535" s="6" t="s">
        <v>1437</v>
      </c>
      <c r="D535" s="6"/>
      <c r="E535" s="6" t="s">
        <v>2</v>
      </c>
      <c r="F535" s="6" t="s">
        <v>1549</v>
      </c>
      <c r="G535" s="6" t="s">
        <v>1203</v>
      </c>
      <c r="H535" s="11" t="str">
        <f t="shared" si="2"/>
        <v>TO:0000430 (Germination Rate) = Normal (Between 75% and 125%)</v>
      </c>
    </row>
    <row r="536" spans="1:8" x14ac:dyDescent="0.2">
      <c r="A536" s="6" t="s">
        <v>1204</v>
      </c>
      <c r="B536" s="53">
        <v>0.875</v>
      </c>
      <c r="C536" s="6" t="s">
        <v>1437</v>
      </c>
      <c r="D536" s="6"/>
      <c r="E536" s="6" t="s">
        <v>2</v>
      </c>
      <c r="F536" s="6" t="s">
        <v>1549</v>
      </c>
      <c r="G536" s="6" t="s">
        <v>1204</v>
      </c>
      <c r="H536" s="11" t="str">
        <f t="shared" si="2"/>
        <v>TO:0000430 (Germination Rate) = Normal (Between 75% and 125%)</v>
      </c>
    </row>
    <row r="537" spans="1:8" x14ac:dyDescent="0.2">
      <c r="A537" s="6" t="s">
        <v>1205</v>
      </c>
      <c r="B537" s="52">
        <v>93.3</v>
      </c>
      <c r="C537" s="6" t="s">
        <v>1437</v>
      </c>
      <c r="D537" s="6"/>
      <c r="E537" s="6" t="s">
        <v>2</v>
      </c>
      <c r="F537" s="6" t="s">
        <v>1549</v>
      </c>
      <c r="G537" s="6" t="s">
        <v>1205</v>
      </c>
      <c r="H537" s="11" t="str">
        <f t="shared" si="2"/>
        <v>TO:0000430 (Germination Rate) = Normal (Between 75% and 125%)</v>
      </c>
    </row>
    <row r="538" spans="1:8" x14ac:dyDescent="0.2">
      <c r="A538" s="6" t="s">
        <v>1206</v>
      </c>
      <c r="B538" s="52">
        <v>93.3</v>
      </c>
      <c r="C538" s="6" t="s">
        <v>1437</v>
      </c>
      <c r="D538" s="6"/>
      <c r="E538" s="6" t="s">
        <v>2</v>
      </c>
      <c r="F538" s="6" t="s">
        <v>1549</v>
      </c>
      <c r="G538" s="6" t="s">
        <v>1206</v>
      </c>
      <c r="H538" s="11" t="str">
        <f t="shared" si="2"/>
        <v>TO:0000430 (Germination Rate) = Normal (Between 75% and 125%)</v>
      </c>
    </row>
    <row r="539" spans="1:8" x14ac:dyDescent="0.2">
      <c r="A539" s="6" t="s">
        <v>1207</v>
      </c>
      <c r="B539" s="8">
        <v>0.8</v>
      </c>
      <c r="C539" s="6" t="s">
        <v>1437</v>
      </c>
      <c r="D539" s="6"/>
      <c r="E539" s="6" t="s">
        <v>2</v>
      </c>
      <c r="F539" s="6" t="s">
        <v>1549</v>
      </c>
      <c r="G539" s="6" t="s">
        <v>1207</v>
      </c>
      <c r="H539" s="11" t="str">
        <f t="shared" si="2"/>
        <v>TO:0000430 (Germination Rate) = Normal (Between 75% and 125%)</v>
      </c>
    </row>
    <row r="540" spans="1:8" x14ac:dyDescent="0.2">
      <c r="A540" s="6" t="s">
        <v>1208</v>
      </c>
      <c r="B540" s="52">
        <v>93.3</v>
      </c>
      <c r="C540" s="6" t="s">
        <v>1437</v>
      </c>
      <c r="D540" s="6"/>
      <c r="E540" s="6" t="s">
        <v>2</v>
      </c>
      <c r="F540" s="6" t="s">
        <v>1549</v>
      </c>
      <c r="G540" s="6" t="s">
        <v>1208</v>
      </c>
      <c r="H540" s="11" t="str">
        <f t="shared" si="2"/>
        <v>TO:0000430 (Germination Rate) = Normal (Between 75% and 125%)</v>
      </c>
    </row>
    <row r="541" spans="1:8" x14ac:dyDescent="0.2">
      <c r="A541" s="6" t="s">
        <v>1209</v>
      </c>
      <c r="B541" s="53">
        <v>0.86699999999999999</v>
      </c>
      <c r="C541" s="6" t="s">
        <v>1437</v>
      </c>
      <c r="D541" s="6"/>
      <c r="E541" s="6" t="s">
        <v>2</v>
      </c>
      <c r="F541" s="6" t="s">
        <v>1549</v>
      </c>
      <c r="G541" s="6" t="s">
        <v>1209</v>
      </c>
      <c r="H541" s="11" t="str">
        <f t="shared" si="2"/>
        <v>TO:0000430 (Germination Rate) = Normal (Between 75% and 125%)</v>
      </c>
    </row>
    <row r="542" spans="1:8" x14ac:dyDescent="0.2">
      <c r="A542" s="6" t="s">
        <v>1210</v>
      </c>
      <c r="B542" s="53">
        <v>0.66669999999999996</v>
      </c>
      <c r="C542" s="6" t="s">
        <v>1437</v>
      </c>
      <c r="D542" s="6"/>
      <c r="E542" s="6" t="s">
        <v>3</v>
      </c>
      <c r="F542" s="6" t="s">
        <v>1552</v>
      </c>
      <c r="G542" s="6" t="s">
        <v>1210</v>
      </c>
      <c r="H542" s="11" t="str">
        <f t="shared" si="2"/>
        <v>TO:0000430 (Germination Rate) = Low (Between 25% and 75%)</v>
      </c>
    </row>
    <row r="543" spans="1:8" x14ac:dyDescent="0.2">
      <c r="A543" s="6" t="s">
        <v>1211</v>
      </c>
      <c r="B543" s="8">
        <v>0.8</v>
      </c>
      <c r="C543" s="6" t="s">
        <v>1437</v>
      </c>
      <c r="D543" s="6"/>
      <c r="E543" s="6" t="s">
        <v>2</v>
      </c>
      <c r="F543" s="6" t="s">
        <v>1549</v>
      </c>
      <c r="G543" s="6" t="s">
        <v>1211</v>
      </c>
      <c r="H543" s="11" t="str">
        <f t="shared" si="2"/>
        <v>TO:0000430 (Germination Rate) = Normal (Between 75% and 125%)</v>
      </c>
    </row>
    <row r="544" spans="1:8" x14ac:dyDescent="0.2">
      <c r="A544" s="6" t="s">
        <v>1212</v>
      </c>
      <c r="B544" s="56">
        <v>1</v>
      </c>
      <c r="C544" s="6" t="s">
        <v>1437</v>
      </c>
      <c r="D544" s="6"/>
      <c r="E544" s="6" t="s">
        <v>2</v>
      </c>
      <c r="F544" s="6" t="s">
        <v>1549</v>
      </c>
      <c r="G544" s="6" t="s">
        <v>1212</v>
      </c>
      <c r="H544" s="11" t="str">
        <f t="shared" si="2"/>
        <v>TO:0000430 (Germination Rate) = Normal (Between 75% and 125%)</v>
      </c>
    </row>
    <row r="545" spans="1:8" x14ac:dyDescent="0.2">
      <c r="A545" s="6" t="s">
        <v>1213</v>
      </c>
      <c r="B545" s="53">
        <v>0.66669999999999996</v>
      </c>
      <c r="C545" s="6" t="s">
        <v>1437</v>
      </c>
      <c r="D545" s="6"/>
      <c r="E545" s="6" t="s">
        <v>3</v>
      </c>
      <c r="F545" s="6" t="s">
        <v>1552</v>
      </c>
      <c r="G545" s="6" t="s">
        <v>1213</v>
      </c>
      <c r="H545" s="11" t="str">
        <f t="shared" si="2"/>
        <v>TO:0000430 (Germination Rate) = Low (Between 25% and 75%)</v>
      </c>
    </row>
    <row r="546" spans="1:8" x14ac:dyDescent="0.2">
      <c r="A546" s="6" t="s">
        <v>1214</v>
      </c>
      <c r="B546" s="52">
        <v>93.3</v>
      </c>
      <c r="C546" s="6" t="s">
        <v>1437</v>
      </c>
      <c r="D546" s="6"/>
      <c r="E546" s="6" t="s">
        <v>2</v>
      </c>
      <c r="F546" s="6" t="s">
        <v>1549</v>
      </c>
      <c r="G546" s="6" t="s">
        <v>1214</v>
      </c>
      <c r="H546" s="11" t="str">
        <f t="shared" si="2"/>
        <v>TO:0000430 (Germination Rate) = Normal (Between 75% and 125%)</v>
      </c>
    </row>
    <row r="547" spans="1:8" x14ac:dyDescent="0.2">
      <c r="A547" s="6" t="s">
        <v>1215</v>
      </c>
      <c r="B547" s="52">
        <v>93.3</v>
      </c>
      <c r="C547" s="6" t="s">
        <v>1437</v>
      </c>
      <c r="D547" s="6"/>
      <c r="E547" s="6" t="s">
        <v>2</v>
      </c>
      <c r="F547" s="6" t="s">
        <v>1549</v>
      </c>
      <c r="G547" s="6" t="s">
        <v>1215</v>
      </c>
      <c r="H547" s="11" t="str">
        <f t="shared" si="2"/>
        <v>TO:0000430 (Germination Rate) = Normal (Between 75% and 125%)</v>
      </c>
    </row>
    <row r="548" spans="1:8" x14ac:dyDescent="0.2">
      <c r="A548" s="6" t="s">
        <v>1216</v>
      </c>
      <c r="B548" s="8">
        <v>0.8</v>
      </c>
      <c r="C548" s="6" t="s">
        <v>1437</v>
      </c>
      <c r="D548" s="6"/>
      <c r="E548" s="6" t="s">
        <v>2</v>
      </c>
      <c r="F548" s="6" t="s">
        <v>1549</v>
      </c>
      <c r="G548" s="6" t="s">
        <v>1216</v>
      </c>
      <c r="H548" s="11" t="str">
        <f t="shared" si="2"/>
        <v>TO:0000430 (Germination Rate) = Normal (Between 75% and 125%)</v>
      </c>
    </row>
    <row r="549" spans="1:8" x14ac:dyDescent="0.2">
      <c r="A549" s="6" t="s">
        <v>1217</v>
      </c>
      <c r="B549" s="56">
        <v>1</v>
      </c>
      <c r="C549" s="6" t="s">
        <v>1437</v>
      </c>
      <c r="D549" s="6"/>
      <c r="E549" s="6" t="s">
        <v>2</v>
      </c>
      <c r="F549" s="6" t="s">
        <v>1549</v>
      </c>
      <c r="G549" s="6" t="s">
        <v>1217</v>
      </c>
      <c r="H549" s="11" t="str">
        <f>CONCATENATE("TO:0000430 (Germination Rate) = ", F549)</f>
        <v>TO:0000430 (Germination Rate) = Normal (Between 75% and 125%)</v>
      </c>
    </row>
    <row r="550" spans="1:8" x14ac:dyDescent="0.2">
      <c r="A550" s="6" t="s">
        <v>1218</v>
      </c>
      <c r="B550" s="53">
        <v>0.86699999999999999</v>
      </c>
      <c r="C550" s="6" t="s">
        <v>1437</v>
      </c>
      <c r="D550" s="6"/>
      <c r="E550" s="6" t="s">
        <v>2</v>
      </c>
      <c r="F550" s="6" t="s">
        <v>1549</v>
      </c>
      <c r="G550" s="6" t="s">
        <v>1218</v>
      </c>
      <c r="H550" s="11" t="str">
        <f>CONCATENATE("TO:0000430 (Germination Rate) = ", F550)</f>
        <v>TO:0000430 (Germination Rate) = Normal (Between 75% and 125%)</v>
      </c>
    </row>
    <row r="551" spans="1:8" x14ac:dyDescent="0.2">
      <c r="A551" s="6" t="s">
        <v>1219</v>
      </c>
      <c r="B551" s="53">
        <v>0.9375</v>
      </c>
      <c r="C551" s="6" t="s">
        <v>1437</v>
      </c>
      <c r="D551" s="6"/>
      <c r="E551" s="6" t="s">
        <v>2</v>
      </c>
      <c r="F551" s="6" t="s">
        <v>1549</v>
      </c>
      <c r="G551" s="6" t="s">
        <v>1219</v>
      </c>
      <c r="H551" s="11" t="str">
        <f>CONCATENATE("TO:0000430 (Germination Rate) = ", F551)</f>
        <v>TO:0000430 (Germination Rate) = Normal (Between 75% and 125%)</v>
      </c>
    </row>
    <row r="552" spans="1:8" x14ac:dyDescent="0.2">
      <c r="A552" s="6" t="s">
        <v>1220</v>
      </c>
      <c r="B552" s="56">
        <v>1</v>
      </c>
      <c r="C552" s="6" t="s">
        <v>1437</v>
      </c>
      <c r="D552" s="6"/>
      <c r="E552" s="6" t="s">
        <v>2</v>
      </c>
      <c r="F552" s="6" t="s">
        <v>1549</v>
      </c>
      <c r="G552" s="6" t="s">
        <v>1220</v>
      </c>
      <c r="H552" s="11" t="str">
        <f>CONCATENATE("TO:0000430 (Germination Rate) = ", F552)</f>
        <v>TO:0000430 (Germination Rate) = Normal (Between 75% and 125%)</v>
      </c>
    </row>
    <row r="553" spans="1:8" x14ac:dyDescent="0.2">
      <c r="A553" s="6" t="s">
        <v>1221</v>
      </c>
      <c r="B553" s="56">
        <v>1</v>
      </c>
      <c r="C553" s="6" t="s">
        <v>1437</v>
      </c>
      <c r="D553" s="6"/>
      <c r="E553" s="6" t="s">
        <v>2</v>
      </c>
      <c r="F553" s="6" t="s">
        <v>1549</v>
      </c>
      <c r="G553" s="6" t="s">
        <v>1221</v>
      </c>
      <c r="H553" s="11" t="str">
        <f>CONCATENATE("TO:0000430 (Germination Rate) = ", F553)</f>
        <v>TO:0000430 (Germination Rate) = Normal (Between 75% and 125%)</v>
      </c>
    </row>
    <row r="554" spans="1:8" x14ac:dyDescent="0.2">
      <c r="A554" s="6" t="s">
        <v>1222</v>
      </c>
      <c r="B554" s="53">
        <v>0.86699999999999999</v>
      </c>
      <c r="C554" s="6" t="s">
        <v>1437</v>
      </c>
      <c r="D554" s="6"/>
      <c r="E554" s="6" t="s">
        <v>2</v>
      </c>
      <c r="F554" s="6" t="s">
        <v>1549</v>
      </c>
      <c r="G554" s="6" t="s">
        <v>1222</v>
      </c>
      <c r="H554" s="11" t="str">
        <f>CONCATENATE("TO:0000430 (Germination Rate) = ", F554)</f>
        <v>TO:0000430 (Germination Rate) = Normal (Between 75% and 125%)</v>
      </c>
    </row>
    <row r="555" spans="1:8" x14ac:dyDescent="0.2">
      <c r="A555" s="6" t="s">
        <v>1223</v>
      </c>
      <c r="B555" s="56">
        <v>1</v>
      </c>
      <c r="C555" s="6" t="s">
        <v>1437</v>
      </c>
      <c r="D555" s="6"/>
      <c r="E555" s="6" t="s">
        <v>2</v>
      </c>
      <c r="F555" s="6" t="s">
        <v>1549</v>
      </c>
      <c r="G555" s="6" t="s">
        <v>1223</v>
      </c>
      <c r="H555" s="11" t="str">
        <f>CONCATENATE("TO:0000430 (Germination Rate) = ", F555)</f>
        <v>TO:0000430 (Germination Rate) = Normal (Between 75% and 125%)</v>
      </c>
    </row>
    <row r="556" spans="1:8" x14ac:dyDescent="0.2">
      <c r="A556" s="6" t="s">
        <v>1224</v>
      </c>
      <c r="B556" s="56">
        <v>1</v>
      </c>
      <c r="C556" s="6" t="s">
        <v>1437</v>
      </c>
      <c r="D556" s="6"/>
      <c r="E556" s="6" t="s">
        <v>2</v>
      </c>
      <c r="F556" s="6" t="s">
        <v>1549</v>
      </c>
      <c r="G556" s="6" t="s">
        <v>1224</v>
      </c>
      <c r="H556" s="11" t="str">
        <f>CONCATENATE("TO:0000430 (Germination Rate) = ", F556)</f>
        <v>TO:0000430 (Germination Rate) = Normal (Between 75% and 125%)</v>
      </c>
    </row>
    <row r="557" spans="1:8" x14ac:dyDescent="0.2">
      <c r="A557" s="6" t="s">
        <v>1225</v>
      </c>
      <c r="B557" s="56">
        <v>1</v>
      </c>
      <c r="C557" s="6" t="s">
        <v>1437</v>
      </c>
      <c r="D557" s="6"/>
      <c r="E557" s="6" t="s">
        <v>2</v>
      </c>
      <c r="F557" s="6" t="s">
        <v>1549</v>
      </c>
      <c r="G557" s="6" t="s">
        <v>1225</v>
      </c>
      <c r="H557" s="11" t="str">
        <f>CONCATENATE("TO:0000430 (Germination Rate) = ", F557)</f>
        <v>TO:0000430 (Germination Rate) = Normal (Between 75% and 125%)</v>
      </c>
    </row>
    <row r="558" spans="1:8" x14ac:dyDescent="0.2">
      <c r="A558" s="6" t="s">
        <v>1226</v>
      </c>
      <c r="B558" s="56">
        <v>1</v>
      </c>
      <c r="C558" s="6" t="s">
        <v>1437</v>
      </c>
      <c r="D558" s="6"/>
      <c r="E558" s="6" t="s">
        <v>2</v>
      </c>
      <c r="F558" s="6" t="s">
        <v>1549</v>
      </c>
      <c r="G558" s="6" t="s">
        <v>1226</v>
      </c>
      <c r="H558" s="11" t="str">
        <f>CONCATENATE("TO:0000430 (Germination Rate) = ", F558)</f>
        <v>TO:0000430 (Germination Rate) = Normal (Between 75% and 125%)</v>
      </c>
    </row>
    <row r="559" spans="1:8" x14ac:dyDescent="0.2">
      <c r="A559" s="6" t="s">
        <v>1227</v>
      </c>
      <c r="B559" s="56">
        <v>1</v>
      </c>
      <c r="C559" s="6" t="s">
        <v>1437</v>
      </c>
      <c r="D559" s="6"/>
      <c r="E559" s="6" t="s">
        <v>2</v>
      </c>
      <c r="F559" s="6" t="s">
        <v>1549</v>
      </c>
      <c r="G559" s="6" t="s">
        <v>1227</v>
      </c>
      <c r="H559" s="11" t="str">
        <f>CONCATENATE("TO:0000430 (Germination Rate) = ", F559)</f>
        <v>TO:0000430 (Germination Rate) = Normal (Between 75% and 125%)</v>
      </c>
    </row>
    <row r="560" spans="1:8" x14ac:dyDescent="0.2">
      <c r="A560" s="6" t="s">
        <v>1228</v>
      </c>
      <c r="B560" s="53">
        <v>0.88200000000000001</v>
      </c>
      <c r="C560" s="6" t="s">
        <v>1437</v>
      </c>
      <c r="D560" s="6"/>
      <c r="E560" s="6" t="s">
        <v>2</v>
      </c>
      <c r="F560" s="6" t="s">
        <v>1549</v>
      </c>
      <c r="G560" s="6" t="s">
        <v>1228</v>
      </c>
      <c r="H560" s="11" t="str">
        <f>CONCATENATE("TO:0000430 (Germination Rate) = ", F560)</f>
        <v>TO:0000430 (Germination Rate) = Normal (Between 75% and 125%)</v>
      </c>
    </row>
    <row r="561" spans="1:8" x14ac:dyDescent="0.2">
      <c r="A561" s="6" t="s">
        <v>1330</v>
      </c>
      <c r="B561" s="2">
        <v>16.666666666666668</v>
      </c>
      <c r="C561" s="6" t="s">
        <v>1348</v>
      </c>
      <c r="D561" s="6"/>
      <c r="E561" s="6" t="s">
        <v>4</v>
      </c>
      <c r="F561" s="6" t="s">
        <v>1553</v>
      </c>
      <c r="G561" s="6" t="s">
        <v>1330</v>
      </c>
      <c r="H561" s="11" t="str">
        <f>CONCATENATE("TO:0000430 (Germination Rate) = ", F561)</f>
        <v>TO:0000430 (Germination Rate) = Very Low (Below 24%)</v>
      </c>
    </row>
    <row r="562" spans="1:8" x14ac:dyDescent="0.2">
      <c r="A562" s="6" t="s">
        <v>1331</v>
      </c>
      <c r="B562" s="2">
        <v>16.666666666666668</v>
      </c>
      <c r="C562" s="6" t="s">
        <v>1348</v>
      </c>
      <c r="D562" s="6"/>
      <c r="E562" s="6" t="s">
        <v>4</v>
      </c>
      <c r="F562" s="6" t="s">
        <v>1553</v>
      </c>
      <c r="G562" s="6" t="s">
        <v>1331</v>
      </c>
      <c r="H562" s="11" t="str">
        <f>CONCATENATE("TO:0000430 (Germination Rate) = ", F562)</f>
        <v>TO:0000430 (Germination Rate) = Very Low (Below 24%)</v>
      </c>
    </row>
    <row r="563" spans="1:8" x14ac:dyDescent="0.2">
      <c r="A563" s="6" t="s">
        <v>1332</v>
      </c>
      <c r="B563" s="2">
        <v>41.666666666666664</v>
      </c>
      <c r="C563" s="6" t="s">
        <v>1348</v>
      </c>
      <c r="D563" s="6"/>
      <c r="E563" s="6" t="s">
        <v>3</v>
      </c>
      <c r="F563" s="6" t="s">
        <v>1552</v>
      </c>
      <c r="G563" s="6" t="s">
        <v>1332</v>
      </c>
      <c r="H563" s="11" t="str">
        <f>CONCATENATE("TO:0000430 (Germination Rate) = ", F563)</f>
        <v>TO:0000430 (Germination Rate) = Low (Between 25% and 75%)</v>
      </c>
    </row>
    <row r="564" spans="1:8" x14ac:dyDescent="0.2">
      <c r="A564" s="6" t="s">
        <v>1240</v>
      </c>
      <c r="B564" s="6">
        <v>10</v>
      </c>
      <c r="C564" s="6" t="s">
        <v>1395</v>
      </c>
      <c r="D564" s="6"/>
      <c r="E564" s="6" t="s">
        <v>4</v>
      </c>
      <c r="F564" s="6" t="s">
        <v>1553</v>
      </c>
      <c r="G564" s="6" t="s">
        <v>1240</v>
      </c>
      <c r="H564" s="11" t="str">
        <f>CONCATENATE("TO:0000430 (Germination Rate) = ", F564)</f>
        <v>TO:0000430 (Germination Rate) = Very Low (Below 24%)</v>
      </c>
    </row>
    <row r="565" spans="1:8" x14ac:dyDescent="0.2">
      <c r="A565" s="6" t="s">
        <v>1147</v>
      </c>
      <c r="B565" s="7">
        <v>0.8</v>
      </c>
      <c r="C565" s="6" t="s">
        <v>1438</v>
      </c>
      <c r="D565" s="6"/>
      <c r="E565" s="6" t="s">
        <v>2</v>
      </c>
      <c r="F565" s="6" t="s">
        <v>1549</v>
      </c>
      <c r="G565" s="6" t="s">
        <v>1147</v>
      </c>
      <c r="H565" s="11" t="str">
        <f>CONCATENATE("TO:0000430 (Germination Rate) = ", F565)</f>
        <v>TO:0000430 (Germination Rate) = Normal (Between 75% and 125%)</v>
      </c>
    </row>
    <row r="566" spans="1:8" x14ac:dyDescent="0.2">
      <c r="A566" s="6" t="s">
        <v>1148</v>
      </c>
      <c r="B566" s="10">
        <v>0.95199999999999996</v>
      </c>
      <c r="C566" s="6" t="s">
        <v>1438</v>
      </c>
      <c r="D566" s="6"/>
      <c r="E566" s="6" t="s">
        <v>2</v>
      </c>
      <c r="F566" s="6" t="s">
        <v>1549</v>
      </c>
      <c r="G566" s="6" t="s">
        <v>1148</v>
      </c>
      <c r="H566" s="11" t="str">
        <f>CONCATENATE("TO:0000430 (Germination Rate) = ", F566)</f>
        <v>TO:0000430 (Germination Rate) = Normal (Between 75% and 125%)</v>
      </c>
    </row>
    <row r="567" spans="1:8" x14ac:dyDescent="0.2">
      <c r="A567" s="6" t="s">
        <v>1149</v>
      </c>
      <c r="B567" s="7">
        <v>0.8</v>
      </c>
      <c r="C567" s="6" t="s">
        <v>1438</v>
      </c>
      <c r="D567" s="6"/>
      <c r="E567" s="6" t="s">
        <v>2</v>
      </c>
      <c r="F567" s="6" t="s">
        <v>1549</v>
      </c>
      <c r="G567" s="6" t="s">
        <v>1149</v>
      </c>
      <c r="H567" s="11" t="str">
        <f>CONCATENATE("TO:0000430 (Germination Rate) = ", F567)</f>
        <v>TO:0000430 (Germination Rate) = Normal (Between 75% and 125%)</v>
      </c>
    </row>
    <row r="568" spans="1:8" x14ac:dyDescent="0.2">
      <c r="A568" s="6" t="s">
        <v>1150</v>
      </c>
      <c r="B568" s="10">
        <v>0.77780000000000005</v>
      </c>
      <c r="C568" s="6" t="s">
        <v>1438</v>
      </c>
      <c r="D568" s="6"/>
      <c r="E568" s="6" t="s">
        <v>2</v>
      </c>
      <c r="F568" s="6" t="s">
        <v>1549</v>
      </c>
      <c r="G568" s="6" t="s">
        <v>1150</v>
      </c>
      <c r="H568" s="11" t="str">
        <f>CONCATENATE("TO:0000430 (Germination Rate) = ", F568)</f>
        <v>TO:0000430 (Germination Rate) = Normal (Between 75% and 125%)</v>
      </c>
    </row>
    <row r="569" spans="1:8" x14ac:dyDescent="0.2">
      <c r="A569" s="6" t="s">
        <v>1151</v>
      </c>
      <c r="B569" s="7">
        <v>0.85</v>
      </c>
      <c r="C569" s="6" t="s">
        <v>1438</v>
      </c>
      <c r="D569" s="6"/>
      <c r="E569" s="6" t="s">
        <v>2</v>
      </c>
      <c r="F569" s="6" t="s">
        <v>1549</v>
      </c>
      <c r="G569" s="6" t="s">
        <v>1151</v>
      </c>
      <c r="H569" s="11" t="str">
        <f>CONCATENATE("TO:0000430 (Germination Rate) = ", F569)</f>
        <v>TO:0000430 (Germination Rate) = Normal (Between 75% and 125%)</v>
      </c>
    </row>
    <row r="570" spans="1:8" x14ac:dyDescent="0.2">
      <c r="A570" s="6" t="s">
        <v>1152</v>
      </c>
      <c r="B570" s="7">
        <v>0.75</v>
      </c>
      <c r="C570" s="6" t="s">
        <v>1438</v>
      </c>
      <c r="D570" s="6"/>
      <c r="E570" s="6" t="s">
        <v>2</v>
      </c>
      <c r="F570" s="6" t="s">
        <v>1549</v>
      </c>
      <c r="G570" s="6" t="s">
        <v>1152</v>
      </c>
      <c r="H570" s="11" t="str">
        <f>CONCATENATE("TO:0000430 (Germination Rate) = ", F570)</f>
        <v>TO:0000430 (Germination Rate) = Normal (Between 75% and 125%)</v>
      </c>
    </row>
    <row r="571" spans="1:8" x14ac:dyDescent="0.2">
      <c r="A571" s="6" t="s">
        <v>1153</v>
      </c>
      <c r="B571" s="7">
        <v>0.9</v>
      </c>
      <c r="C571" s="6" t="s">
        <v>1438</v>
      </c>
      <c r="D571" s="6"/>
      <c r="E571" s="6" t="s">
        <v>2</v>
      </c>
      <c r="F571" s="6" t="s">
        <v>1549</v>
      </c>
      <c r="G571" s="6" t="s">
        <v>1153</v>
      </c>
      <c r="H571" s="11" t="str">
        <f>CONCATENATE("TO:0000430 (Germination Rate) = ", F571)</f>
        <v>TO:0000430 (Germination Rate) = Normal (Between 75% and 125%)</v>
      </c>
    </row>
    <row r="572" spans="1:8" x14ac:dyDescent="0.2">
      <c r="A572" s="6" t="s">
        <v>1154</v>
      </c>
      <c r="B572" s="7">
        <v>0.75</v>
      </c>
      <c r="C572" s="6" t="s">
        <v>1438</v>
      </c>
      <c r="D572" s="6"/>
      <c r="E572" s="6" t="s">
        <v>2</v>
      </c>
      <c r="F572" s="6" t="s">
        <v>1549</v>
      </c>
      <c r="G572" s="6" t="s">
        <v>1154</v>
      </c>
      <c r="H572" s="11" t="str">
        <f>CONCATENATE("TO:0000430 (Germination Rate) = ", F572)</f>
        <v>TO:0000430 (Germination Rate) = Normal (Between 75% and 125%)</v>
      </c>
    </row>
    <row r="573" spans="1:8" x14ac:dyDescent="0.2">
      <c r="A573" s="6" t="s">
        <v>1155</v>
      </c>
      <c r="B573" s="7">
        <v>0.95</v>
      </c>
      <c r="C573" s="6" t="s">
        <v>1438</v>
      </c>
      <c r="D573" s="6"/>
      <c r="E573" s="6" t="s">
        <v>2</v>
      </c>
      <c r="F573" s="6" t="s">
        <v>1549</v>
      </c>
      <c r="G573" s="6" t="s">
        <v>1155</v>
      </c>
      <c r="H573" s="11" t="str">
        <f>CONCATENATE("TO:0000430 (Germination Rate) = ", F573)</f>
        <v>TO:0000430 (Germination Rate) = Normal (Between 75% and 125%)</v>
      </c>
    </row>
    <row r="574" spans="1:8" x14ac:dyDescent="0.2">
      <c r="A574" s="6" t="s">
        <v>1156</v>
      </c>
      <c r="B574" s="7">
        <v>0.85</v>
      </c>
      <c r="C574" s="6" t="s">
        <v>1438</v>
      </c>
      <c r="D574" s="6"/>
      <c r="E574" s="6" t="s">
        <v>2</v>
      </c>
      <c r="F574" s="6" t="s">
        <v>1549</v>
      </c>
      <c r="G574" s="6" t="s">
        <v>1156</v>
      </c>
      <c r="H574" s="11" t="str">
        <f>CONCATENATE("TO:0000430 (Germination Rate) = ", F574)</f>
        <v>TO:0000430 (Germination Rate) = Normal (Between 75% and 125%)</v>
      </c>
    </row>
    <row r="575" spans="1:8" x14ac:dyDescent="0.2">
      <c r="A575" s="6" t="s">
        <v>1157</v>
      </c>
      <c r="B575" s="7">
        <v>1</v>
      </c>
      <c r="C575" s="6" t="s">
        <v>1438</v>
      </c>
      <c r="D575" s="6"/>
      <c r="E575" s="6" t="s">
        <v>2</v>
      </c>
      <c r="F575" s="6" t="s">
        <v>1549</v>
      </c>
      <c r="G575" s="6" t="s">
        <v>1157</v>
      </c>
      <c r="H575" s="11" t="str">
        <f>CONCATENATE("TO:0000430 (Germination Rate) = ", F575)</f>
        <v>TO:0000430 (Germination Rate) = Normal (Between 75% and 125%)</v>
      </c>
    </row>
    <row r="576" spans="1:8" x14ac:dyDescent="0.2">
      <c r="A576" s="6" t="s">
        <v>1158</v>
      </c>
      <c r="B576" s="7">
        <v>0.85</v>
      </c>
      <c r="C576" s="6" t="s">
        <v>1438</v>
      </c>
      <c r="D576" s="6"/>
      <c r="E576" s="6" t="s">
        <v>2</v>
      </c>
      <c r="F576" s="6" t="s">
        <v>1549</v>
      </c>
      <c r="G576" s="6" t="s">
        <v>1158</v>
      </c>
      <c r="H576" s="11" t="str">
        <f>CONCATENATE("TO:0000430 (Germination Rate) = ", F576)</f>
        <v>TO:0000430 (Germination Rate) = Normal (Between 75% and 125%)</v>
      </c>
    </row>
    <row r="577" spans="1:8" x14ac:dyDescent="0.2">
      <c r="A577" s="6" t="s">
        <v>1159</v>
      </c>
      <c r="B577" s="7">
        <v>0.9</v>
      </c>
      <c r="C577" s="6" t="s">
        <v>1438</v>
      </c>
      <c r="D577" s="6"/>
      <c r="E577" s="6" t="s">
        <v>2</v>
      </c>
      <c r="F577" s="6" t="s">
        <v>1549</v>
      </c>
      <c r="G577" s="6" t="s">
        <v>1159</v>
      </c>
      <c r="H577" s="11" t="str">
        <f>CONCATENATE("TO:0000430 (Germination Rate) = ", F577)</f>
        <v>TO:0000430 (Germination Rate) = Normal (Between 75% and 125%)</v>
      </c>
    </row>
    <row r="578" spans="1:8" x14ac:dyDescent="0.2">
      <c r="A578" s="6" t="s">
        <v>1160</v>
      </c>
      <c r="B578" s="7">
        <v>0.95</v>
      </c>
      <c r="C578" s="6" t="s">
        <v>1438</v>
      </c>
      <c r="D578" s="6"/>
      <c r="E578" s="6" t="s">
        <v>2</v>
      </c>
      <c r="F578" s="6" t="s">
        <v>1549</v>
      </c>
      <c r="G578" s="6" t="s">
        <v>1160</v>
      </c>
      <c r="H578" s="11" t="str">
        <f>CONCATENATE("TO:0000430 (Germination Rate) = ", F578)</f>
        <v>TO:0000430 (Germination Rate) = Normal (Between 75% and 125%)</v>
      </c>
    </row>
    <row r="579" spans="1:8" x14ac:dyDescent="0.2">
      <c r="A579" s="6" t="s">
        <v>1161</v>
      </c>
      <c r="B579" s="10">
        <v>0.91300000000000003</v>
      </c>
      <c r="C579" s="6" t="s">
        <v>1438</v>
      </c>
      <c r="D579" s="6"/>
      <c r="E579" s="6" t="s">
        <v>2</v>
      </c>
      <c r="F579" s="6" t="s">
        <v>1549</v>
      </c>
      <c r="G579" s="6" t="s">
        <v>1161</v>
      </c>
      <c r="H579" s="11" t="str">
        <f>CONCATENATE("TO:0000430 (Germination Rate) = ", F579)</f>
        <v>TO:0000430 (Germination Rate) = Normal (Between 75% and 125%)</v>
      </c>
    </row>
    <row r="580" spans="1:8" x14ac:dyDescent="0.2">
      <c r="A580" s="6" t="s">
        <v>1162</v>
      </c>
      <c r="B580" s="7">
        <v>0.7</v>
      </c>
      <c r="C580" s="6" t="s">
        <v>1438</v>
      </c>
      <c r="D580" s="6"/>
      <c r="E580" s="6" t="s">
        <v>3</v>
      </c>
      <c r="F580" s="6" t="s">
        <v>1552</v>
      </c>
      <c r="G580" s="6" t="s">
        <v>1162</v>
      </c>
      <c r="H580" s="11" t="str">
        <f>CONCATENATE("TO:0000430 (Germination Rate) = ", F580)</f>
        <v>TO:0000430 (Germination Rate) = Low (Between 25% and 75%)</v>
      </c>
    </row>
    <row r="581" spans="1:8" x14ac:dyDescent="0.2">
      <c r="A581" s="6" t="s">
        <v>1163</v>
      </c>
      <c r="B581" s="7">
        <v>0.75</v>
      </c>
      <c r="C581" s="6" t="s">
        <v>1438</v>
      </c>
      <c r="D581" s="6"/>
      <c r="E581" s="6" t="s">
        <v>2</v>
      </c>
      <c r="F581" s="6" t="s">
        <v>1549</v>
      </c>
      <c r="G581" s="6" t="s">
        <v>1163</v>
      </c>
      <c r="H581" s="11" t="str">
        <f>CONCATENATE("TO:0000430 (Germination Rate) = ", F581)</f>
        <v>TO:0000430 (Germination Rate) = Normal (Between 75% and 125%)</v>
      </c>
    </row>
    <row r="582" spans="1:8" x14ac:dyDescent="0.2">
      <c r="A582" s="6" t="s">
        <v>1164</v>
      </c>
      <c r="B582" s="7">
        <v>0.65</v>
      </c>
      <c r="C582" s="6" t="s">
        <v>1438</v>
      </c>
      <c r="D582" s="6"/>
      <c r="E582" s="6" t="s">
        <v>3</v>
      </c>
      <c r="F582" s="6" t="s">
        <v>1552</v>
      </c>
      <c r="G582" s="6" t="s">
        <v>1164</v>
      </c>
      <c r="H582" s="11" t="str">
        <f>CONCATENATE("TO:0000430 (Germination Rate) = ", F582)</f>
        <v>TO:0000430 (Germination Rate) = Low (Between 25% and 75%)</v>
      </c>
    </row>
    <row r="583" spans="1:8" x14ac:dyDescent="0.2">
      <c r="A583" s="6" t="s">
        <v>1165</v>
      </c>
      <c r="B583" s="7">
        <v>0.9</v>
      </c>
      <c r="C583" s="6" t="s">
        <v>1438</v>
      </c>
      <c r="D583" s="6"/>
      <c r="E583" s="6" t="s">
        <v>2</v>
      </c>
      <c r="F583" s="6" t="s">
        <v>1549</v>
      </c>
      <c r="G583" s="6" t="s">
        <v>1165</v>
      </c>
      <c r="H583" s="11" t="str">
        <f>CONCATENATE("TO:0000430 (Germination Rate) = ", F583)</f>
        <v>TO:0000430 (Germination Rate) = Normal (Between 75% and 125%)</v>
      </c>
    </row>
    <row r="584" spans="1:8" x14ac:dyDescent="0.2">
      <c r="A584" s="6" t="s">
        <v>1166</v>
      </c>
      <c r="B584" s="7">
        <v>1</v>
      </c>
      <c r="C584" s="6" t="s">
        <v>1438</v>
      </c>
      <c r="D584" s="6"/>
      <c r="E584" s="6" t="s">
        <v>2</v>
      </c>
      <c r="F584" s="6" t="s">
        <v>1549</v>
      </c>
      <c r="G584" s="6" t="s">
        <v>1166</v>
      </c>
      <c r="H584" s="11" t="str">
        <f>CONCATENATE("TO:0000430 (Germination Rate) = ", F584)</f>
        <v>TO:0000430 (Germination Rate) = Normal (Between 75% and 125%)</v>
      </c>
    </row>
    <row r="585" spans="1:8" x14ac:dyDescent="0.2">
      <c r="A585" s="6" t="s">
        <v>1167</v>
      </c>
      <c r="B585" s="7">
        <v>1</v>
      </c>
      <c r="C585" s="6" t="s">
        <v>1438</v>
      </c>
      <c r="D585" s="6"/>
      <c r="E585" s="6" t="s">
        <v>2</v>
      </c>
      <c r="F585" s="6" t="s">
        <v>1549</v>
      </c>
      <c r="G585" s="6" t="s">
        <v>1167</v>
      </c>
      <c r="H585" s="11" t="str">
        <f>CONCATENATE("TO:0000430 (Germination Rate) = ", F585)</f>
        <v>TO:0000430 (Germination Rate) = Normal (Between 75% and 125%)</v>
      </c>
    </row>
    <row r="586" spans="1:8" x14ac:dyDescent="0.2">
      <c r="A586" s="6" t="s">
        <v>1168</v>
      </c>
      <c r="B586" s="7">
        <v>0.75</v>
      </c>
      <c r="C586" s="6" t="s">
        <v>1438</v>
      </c>
      <c r="D586" s="6"/>
      <c r="E586" s="6" t="s">
        <v>2</v>
      </c>
      <c r="F586" s="6" t="s">
        <v>1549</v>
      </c>
      <c r="G586" s="6" t="s">
        <v>1168</v>
      </c>
      <c r="H586" s="11" t="str">
        <f>CONCATENATE("TO:0000430 (Germination Rate) = ", F586)</f>
        <v>TO:0000430 (Germination Rate) = Normal (Between 75% and 125%)</v>
      </c>
    </row>
    <row r="587" spans="1:8" x14ac:dyDescent="0.2">
      <c r="A587" s="6" t="s">
        <v>1169</v>
      </c>
      <c r="B587" s="10">
        <v>0.84199999999999997</v>
      </c>
      <c r="C587" s="6" t="s">
        <v>1438</v>
      </c>
      <c r="D587" s="6"/>
      <c r="E587" s="6" t="s">
        <v>2</v>
      </c>
      <c r="F587" s="6" t="s">
        <v>1549</v>
      </c>
      <c r="G587" s="6" t="s">
        <v>1169</v>
      </c>
      <c r="H587" s="11" t="str">
        <f>CONCATENATE("TO:0000430 (Germination Rate) = ", F587)</f>
        <v>TO:0000430 (Germination Rate) = Normal (Between 75% and 125%)</v>
      </c>
    </row>
    <row r="588" spans="1:8" x14ac:dyDescent="0.2">
      <c r="A588" s="6" t="s">
        <v>1170</v>
      </c>
      <c r="B588" s="7">
        <v>0.85</v>
      </c>
      <c r="C588" s="6" t="s">
        <v>1438</v>
      </c>
      <c r="D588" s="6"/>
      <c r="E588" s="6" t="s">
        <v>2</v>
      </c>
      <c r="F588" s="6" t="s">
        <v>1549</v>
      </c>
      <c r="G588" s="6" t="s">
        <v>1170</v>
      </c>
      <c r="H588" s="11" t="str">
        <f>CONCATENATE("TO:0000430 (Germination Rate) = ", F588)</f>
        <v>TO:0000430 (Germination Rate) = Normal (Between 75% and 125%)</v>
      </c>
    </row>
    <row r="589" spans="1:8" x14ac:dyDescent="0.2">
      <c r="A589" s="6" t="s">
        <v>1171</v>
      </c>
      <c r="B589" s="7">
        <v>0.75</v>
      </c>
      <c r="C589" s="6" t="s">
        <v>1438</v>
      </c>
      <c r="D589" s="6"/>
      <c r="E589" s="6" t="s">
        <v>2</v>
      </c>
      <c r="F589" s="6" t="s">
        <v>1549</v>
      </c>
      <c r="G589" s="6" t="s">
        <v>1171</v>
      </c>
      <c r="H589" s="11" t="str">
        <f>CONCATENATE("TO:0000430 (Germination Rate) = ", F589)</f>
        <v>TO:0000430 (Germination Rate) = Normal (Between 75% and 125%)</v>
      </c>
    </row>
    <row r="590" spans="1:8" x14ac:dyDescent="0.2">
      <c r="A590" s="6" t="s">
        <v>1172</v>
      </c>
      <c r="B590" s="7">
        <v>0.95</v>
      </c>
      <c r="C590" s="6" t="s">
        <v>1438</v>
      </c>
      <c r="D590" s="6"/>
      <c r="E590" s="6" t="s">
        <v>2</v>
      </c>
      <c r="F590" s="6" t="s">
        <v>1549</v>
      </c>
      <c r="G590" s="6" t="s">
        <v>1172</v>
      </c>
      <c r="H590" s="11" t="str">
        <f>CONCATENATE("TO:0000430 (Germination Rate) = ", F590)</f>
        <v>TO:0000430 (Germination Rate) = Normal (Between 75% and 125%)</v>
      </c>
    </row>
    <row r="591" spans="1:8" x14ac:dyDescent="0.2">
      <c r="A591" s="6" t="s">
        <v>1173</v>
      </c>
      <c r="B591" s="10">
        <v>0.90500000000000003</v>
      </c>
      <c r="C591" s="6" t="s">
        <v>1438</v>
      </c>
      <c r="D591" s="6"/>
      <c r="E591" s="6" t="s">
        <v>2</v>
      </c>
      <c r="F591" s="6" t="s">
        <v>1549</v>
      </c>
      <c r="G591" s="6" t="s">
        <v>1173</v>
      </c>
      <c r="H591" s="11" t="str">
        <f>CONCATENATE("TO:0000430 (Germination Rate) = ", F591)</f>
        <v>TO:0000430 (Germination Rate) = Normal (Between 75% and 125%)</v>
      </c>
    </row>
    <row r="592" spans="1:8" x14ac:dyDescent="0.2">
      <c r="A592" s="6" t="s">
        <v>1174</v>
      </c>
      <c r="B592" s="10">
        <v>0.84199999999999997</v>
      </c>
      <c r="C592" s="6" t="s">
        <v>1438</v>
      </c>
      <c r="D592" s="6"/>
      <c r="E592" s="6" t="s">
        <v>2</v>
      </c>
      <c r="F592" s="6" t="s">
        <v>1549</v>
      </c>
      <c r="G592" s="6" t="s">
        <v>1174</v>
      </c>
      <c r="H592" s="11" t="str">
        <f>CONCATENATE("TO:0000430 (Germination Rate) = ", F592)</f>
        <v>TO:0000430 (Germination Rate) = Normal (Between 75% and 125%)</v>
      </c>
    </row>
    <row r="593" spans="1:8" x14ac:dyDescent="0.2">
      <c r="A593" s="6" t="s">
        <v>1175</v>
      </c>
      <c r="B593" s="7">
        <v>0.9</v>
      </c>
      <c r="C593" s="6" t="s">
        <v>1438</v>
      </c>
      <c r="D593" s="6"/>
      <c r="E593" s="6" t="s">
        <v>2</v>
      </c>
      <c r="F593" s="6" t="s">
        <v>1549</v>
      </c>
      <c r="G593" s="6" t="s">
        <v>1175</v>
      </c>
      <c r="H593" s="11" t="str">
        <f>CONCATENATE("TO:0000430 (Germination Rate) = ", F593)</f>
        <v>TO:0000430 (Germination Rate) = Normal (Between 75% and 125%)</v>
      </c>
    </row>
    <row r="594" spans="1:8" x14ac:dyDescent="0.2">
      <c r="A594" s="6" t="s">
        <v>1176</v>
      </c>
      <c r="B594" s="7">
        <v>0.9</v>
      </c>
      <c r="C594" s="6" t="s">
        <v>1438</v>
      </c>
      <c r="D594" s="6"/>
      <c r="E594" s="6" t="s">
        <v>2</v>
      </c>
      <c r="F594" s="6" t="s">
        <v>1549</v>
      </c>
      <c r="G594" s="6" t="s">
        <v>1176</v>
      </c>
      <c r="H594" s="11" t="str">
        <f>CONCATENATE("TO:0000430 (Germination Rate) = ", F594)</f>
        <v>TO:0000430 (Germination Rate) = Normal (Between 75% and 125%)</v>
      </c>
    </row>
    <row r="595" spans="1:8" x14ac:dyDescent="0.2">
      <c r="A595" s="6" t="s">
        <v>1177</v>
      </c>
      <c r="B595" s="7">
        <v>0.9</v>
      </c>
      <c r="C595" s="6" t="s">
        <v>1438</v>
      </c>
      <c r="D595" s="6"/>
      <c r="E595" s="6" t="s">
        <v>2</v>
      </c>
      <c r="F595" s="6" t="s">
        <v>1549</v>
      </c>
      <c r="G595" s="6" t="s">
        <v>1177</v>
      </c>
      <c r="H595" s="11" t="str">
        <f>CONCATENATE("TO:0000430 (Germination Rate) = ", F595)</f>
        <v>TO:0000430 (Germination Rate) = Normal (Between 75% and 125%)</v>
      </c>
    </row>
    <row r="596" spans="1:8" x14ac:dyDescent="0.2">
      <c r="A596" s="6" t="s">
        <v>1178</v>
      </c>
      <c r="B596" s="10">
        <v>0.88900000000000001</v>
      </c>
      <c r="C596" s="6" t="s">
        <v>1438</v>
      </c>
      <c r="D596" s="6"/>
      <c r="E596" s="6" t="s">
        <v>2</v>
      </c>
      <c r="F596" s="6" t="s">
        <v>1549</v>
      </c>
      <c r="G596" s="6" t="s">
        <v>1178</v>
      </c>
      <c r="H596" s="11" t="str">
        <f>CONCATENATE("TO:0000430 (Germination Rate) = ", F596)</f>
        <v>TO:0000430 (Germination Rate) = Normal (Between 75% and 125%)</v>
      </c>
    </row>
    <row r="597" spans="1:8" x14ac:dyDescent="0.2">
      <c r="A597" s="6" t="s">
        <v>1179</v>
      </c>
      <c r="B597" s="7">
        <v>0.85</v>
      </c>
      <c r="C597" s="6" t="s">
        <v>1438</v>
      </c>
      <c r="D597" s="6"/>
      <c r="E597" s="6" t="s">
        <v>2</v>
      </c>
      <c r="F597" s="6" t="s">
        <v>1549</v>
      </c>
      <c r="G597" s="6" t="s">
        <v>1179</v>
      </c>
      <c r="H597" s="11" t="str">
        <f>CONCATENATE("TO:0000430 (Germination Rate) = ", F597)</f>
        <v>TO:0000430 (Germination Rate) = Normal (Between 75% and 125%)</v>
      </c>
    </row>
    <row r="598" spans="1:8" x14ac:dyDescent="0.2">
      <c r="A598" s="6" t="s">
        <v>1180</v>
      </c>
      <c r="B598" s="7">
        <v>0.65</v>
      </c>
      <c r="C598" s="6" t="s">
        <v>1438</v>
      </c>
      <c r="D598" s="6"/>
      <c r="E598" s="6" t="s">
        <v>3</v>
      </c>
      <c r="F598" s="6" t="s">
        <v>1552</v>
      </c>
      <c r="G598" s="6" t="s">
        <v>1180</v>
      </c>
      <c r="H598" s="11" t="str">
        <f>CONCATENATE("TO:0000430 (Germination Rate) = ", F598)</f>
        <v>TO:0000430 (Germination Rate) = Low (Between 25% and 75%)</v>
      </c>
    </row>
    <row r="599" spans="1:8" x14ac:dyDescent="0.2">
      <c r="A599" s="6" t="s">
        <v>1181</v>
      </c>
      <c r="B599" s="7">
        <v>0.95</v>
      </c>
      <c r="C599" s="6" t="s">
        <v>1438</v>
      </c>
      <c r="D599" s="6"/>
      <c r="E599" s="6" t="s">
        <v>2</v>
      </c>
      <c r="F599" s="6" t="s">
        <v>1549</v>
      </c>
      <c r="G599" s="6" t="s">
        <v>1181</v>
      </c>
      <c r="H599" s="11" t="str">
        <f>CONCATENATE("TO:0000430 (Germination Rate) = ", F599)</f>
        <v>TO:0000430 (Germination Rate) = Normal (Between 75% and 125%)</v>
      </c>
    </row>
    <row r="600" spans="1:8" x14ac:dyDescent="0.2">
      <c r="A600" s="6" t="s">
        <v>1182</v>
      </c>
      <c r="B600" s="7">
        <v>1</v>
      </c>
      <c r="C600" s="6" t="s">
        <v>1438</v>
      </c>
      <c r="D600" s="6"/>
      <c r="E600" s="6" t="s">
        <v>2</v>
      </c>
      <c r="F600" s="6" t="s">
        <v>1549</v>
      </c>
      <c r="G600" s="6" t="s">
        <v>1182</v>
      </c>
      <c r="H600" s="11" t="str">
        <f>CONCATENATE("TO:0000430 (Germination Rate) = ", F600)</f>
        <v>TO:0000430 (Germination Rate) = Normal (Between 75% and 125%)</v>
      </c>
    </row>
    <row r="601" spans="1:8" x14ac:dyDescent="0.2">
      <c r="A601" s="6" t="s">
        <v>1183</v>
      </c>
      <c r="B601" s="7">
        <v>1</v>
      </c>
      <c r="C601" s="6" t="s">
        <v>1438</v>
      </c>
      <c r="D601" s="6"/>
      <c r="E601" s="6" t="s">
        <v>2</v>
      </c>
      <c r="F601" s="6" t="s">
        <v>1549</v>
      </c>
      <c r="G601" s="6" t="s">
        <v>1183</v>
      </c>
      <c r="H601" s="11" t="str">
        <f>CONCATENATE("TO:0000430 (Germination Rate) = ", F601)</f>
        <v>TO:0000430 (Germination Rate) = Normal (Between 75% and 125%)</v>
      </c>
    </row>
    <row r="602" spans="1:8" x14ac:dyDescent="0.2">
      <c r="A602" s="6" t="s">
        <v>1184</v>
      </c>
      <c r="B602" s="7">
        <v>0.85</v>
      </c>
      <c r="C602" s="6" t="s">
        <v>1438</v>
      </c>
      <c r="D602" s="6"/>
      <c r="E602" s="6" t="s">
        <v>2</v>
      </c>
      <c r="F602" s="6" t="s">
        <v>1549</v>
      </c>
      <c r="G602" s="6" t="s">
        <v>1184</v>
      </c>
      <c r="H602" s="11" t="str">
        <f>CONCATENATE("TO:0000430 (Germination Rate) = ", F602)</f>
        <v>TO:0000430 (Germination Rate) = Normal (Between 75% and 125%)</v>
      </c>
    </row>
    <row r="603" spans="1:8" x14ac:dyDescent="0.2">
      <c r="A603" s="6" t="s">
        <v>1185</v>
      </c>
      <c r="B603" s="7">
        <v>0.9</v>
      </c>
      <c r="C603" s="6" t="s">
        <v>1438</v>
      </c>
      <c r="D603" s="6"/>
      <c r="E603" s="6" t="s">
        <v>2</v>
      </c>
      <c r="F603" s="6" t="s">
        <v>1549</v>
      </c>
      <c r="G603" s="6" t="s">
        <v>1185</v>
      </c>
      <c r="H603" s="11" t="str">
        <f>CONCATENATE("TO:0000430 (Germination Rate) = ", F603)</f>
        <v>TO:0000430 (Germination Rate) = Normal (Between 75% and 125%)</v>
      </c>
    </row>
    <row r="604" spans="1:8" x14ac:dyDescent="0.2">
      <c r="A604" s="6" t="s">
        <v>1186</v>
      </c>
      <c r="B604" s="7">
        <v>0.9</v>
      </c>
      <c r="C604" s="6" t="s">
        <v>1438</v>
      </c>
      <c r="D604" s="6"/>
      <c r="E604" s="6" t="s">
        <v>2</v>
      </c>
      <c r="F604" s="6" t="s">
        <v>1549</v>
      </c>
      <c r="G604" s="6" t="s">
        <v>1186</v>
      </c>
      <c r="H604" s="11" t="str">
        <f>CONCATENATE("TO:0000430 (Germination Rate) = ", F604)</f>
        <v>TO:0000430 (Germination Rate) = Normal (Between 75% and 125%)</v>
      </c>
    </row>
    <row r="605" spans="1:8" x14ac:dyDescent="0.2">
      <c r="A605" s="6" t="s">
        <v>1187</v>
      </c>
      <c r="B605" s="7">
        <v>0.75</v>
      </c>
      <c r="C605" s="6" t="s">
        <v>1438</v>
      </c>
      <c r="D605" s="6"/>
      <c r="E605" s="6" t="s">
        <v>2</v>
      </c>
      <c r="F605" s="6" t="s">
        <v>1549</v>
      </c>
      <c r="G605" s="6" t="s">
        <v>1187</v>
      </c>
      <c r="H605" s="11" t="str">
        <f>CONCATENATE("TO:0000430 (Germination Rate) = ", F605)</f>
        <v>TO:0000430 (Germination Rate) = Normal (Between 75% and 125%)</v>
      </c>
    </row>
    <row r="606" spans="1:8" x14ac:dyDescent="0.2">
      <c r="A606" s="6" t="s">
        <v>1188</v>
      </c>
      <c r="B606" s="10">
        <v>0.77800000000000002</v>
      </c>
      <c r="C606" s="6" t="s">
        <v>1438</v>
      </c>
      <c r="D606" s="6"/>
      <c r="E606" s="6" t="s">
        <v>2</v>
      </c>
      <c r="F606" s="6" t="s">
        <v>1549</v>
      </c>
      <c r="G606" s="6" t="s">
        <v>1188</v>
      </c>
      <c r="H606" s="11" t="str">
        <f>CONCATENATE("TO:0000430 (Germination Rate) = ", F606)</f>
        <v>TO:0000430 (Germination Rate) = Normal (Between 75% and 125%)</v>
      </c>
    </row>
    <row r="607" spans="1:8" x14ac:dyDescent="0.2">
      <c r="A607" s="6" t="s">
        <v>1189</v>
      </c>
      <c r="B607" s="7">
        <v>0.9</v>
      </c>
      <c r="C607" s="6" t="s">
        <v>1438</v>
      </c>
      <c r="D607" s="6"/>
      <c r="E607" s="6" t="s">
        <v>2</v>
      </c>
      <c r="F607" s="6" t="s">
        <v>1549</v>
      </c>
      <c r="G607" s="6" t="s">
        <v>1189</v>
      </c>
      <c r="H607" s="11" t="str">
        <f>CONCATENATE("TO:0000430 (Germination Rate) = ", F607)</f>
        <v>TO:0000430 (Germination Rate) = Normal (Between 75% and 125%)</v>
      </c>
    </row>
    <row r="608" spans="1:8" x14ac:dyDescent="0.2">
      <c r="A608" s="6" t="s">
        <v>1190</v>
      </c>
      <c r="B608" s="7">
        <v>1</v>
      </c>
      <c r="C608" s="6" t="s">
        <v>1438</v>
      </c>
      <c r="D608" s="6"/>
      <c r="E608" s="6" t="s">
        <v>2</v>
      </c>
      <c r="F608" s="6" t="s">
        <v>1549</v>
      </c>
      <c r="G608" s="6" t="s">
        <v>1190</v>
      </c>
      <c r="H608" s="11" t="str">
        <f>CONCATENATE("TO:0000430 (Germination Rate) = ", F608)</f>
        <v>TO:0000430 (Germination Rate) = Normal (Between 75% and 125%)</v>
      </c>
    </row>
    <row r="609" spans="1:8" x14ac:dyDescent="0.2">
      <c r="A609" s="6" t="s">
        <v>1265</v>
      </c>
      <c r="B609" s="6">
        <v>33.333333333333336</v>
      </c>
      <c r="C609" s="6" t="s">
        <v>1293</v>
      </c>
      <c r="D609" s="6"/>
      <c r="E609" s="6" t="s">
        <v>3</v>
      </c>
      <c r="F609" s="6" t="s">
        <v>1552</v>
      </c>
      <c r="G609" s="6" t="s">
        <v>1265</v>
      </c>
      <c r="H609" s="11" t="str">
        <f>CONCATENATE("TO:0000430 (Germination Rate) = ", F609)</f>
        <v>TO:0000430 (Germination Rate) = Low (Between 25% and 75%)</v>
      </c>
    </row>
    <row r="610" spans="1:8" x14ac:dyDescent="0.2">
      <c r="A610" s="6" t="s">
        <v>1333</v>
      </c>
      <c r="B610" s="2">
        <v>33.333333333333336</v>
      </c>
      <c r="C610" s="6" t="s">
        <v>1348</v>
      </c>
      <c r="D610" s="6"/>
      <c r="E610" s="6" t="s">
        <v>3</v>
      </c>
      <c r="F610" s="6" t="s">
        <v>1552</v>
      </c>
      <c r="G610" s="6" t="s">
        <v>1333</v>
      </c>
      <c r="H610" s="11" t="str">
        <f>CONCATENATE("TO:0000430 (Germination Rate) = ", F610)</f>
        <v>TO:0000430 (Germination Rate) = Low (Between 25% and 75%)</v>
      </c>
    </row>
    <row r="611" spans="1:8" x14ac:dyDescent="0.2">
      <c r="A611" s="6" t="s">
        <v>1286</v>
      </c>
      <c r="B611" s="6">
        <v>33.333333333333336</v>
      </c>
      <c r="C611" s="6" t="s">
        <v>1293</v>
      </c>
      <c r="D611" s="6"/>
      <c r="E611" s="6" t="s">
        <v>3</v>
      </c>
      <c r="F611" s="6" t="s">
        <v>1552</v>
      </c>
      <c r="G611" s="6" t="s">
        <v>1286</v>
      </c>
      <c r="H611" s="11" t="str">
        <f>CONCATENATE("TO:0000430 (Germination Rate) = ", F611)</f>
        <v>TO:0000430 (Germination Rate) = Low (Between 25% and 75%)</v>
      </c>
    </row>
    <row r="612" spans="1:8" x14ac:dyDescent="0.2">
      <c r="A612" s="6" t="s">
        <v>1334</v>
      </c>
      <c r="B612" s="2">
        <v>33.333333333333336</v>
      </c>
      <c r="C612" s="6" t="s">
        <v>1348</v>
      </c>
      <c r="D612" s="6"/>
      <c r="E612" s="6" t="s">
        <v>3</v>
      </c>
      <c r="F612" s="6" t="s">
        <v>1552</v>
      </c>
      <c r="G612" s="6" t="s">
        <v>1334</v>
      </c>
      <c r="H612" s="11" t="str">
        <f>CONCATENATE("TO:0000430 (Germination Rate) = ", F612)</f>
        <v>TO:0000430 (Germination Rate) = Low (Between 25% and 75%)</v>
      </c>
    </row>
    <row r="613" spans="1:8" x14ac:dyDescent="0.2">
      <c r="A613" s="2" t="s">
        <v>1241</v>
      </c>
      <c r="B613" s="6">
        <v>16.666666666666668</v>
      </c>
      <c r="C613" s="6" t="s">
        <v>1255</v>
      </c>
      <c r="D613" s="6"/>
      <c r="E613" s="6" t="s">
        <v>4</v>
      </c>
      <c r="F613" s="6" t="s">
        <v>1553</v>
      </c>
      <c r="G613" s="2" t="s">
        <v>1241</v>
      </c>
      <c r="H613" s="11" t="str">
        <f>CONCATENATE("TO:0000430 (Germination Rate) = ", F613)</f>
        <v>TO:0000430 (Germination Rate) = Very Low (Below 24%)</v>
      </c>
    </row>
    <row r="614" spans="1:8" x14ac:dyDescent="0.2">
      <c r="A614" s="6" t="s">
        <v>1335</v>
      </c>
      <c r="B614" s="2">
        <v>25</v>
      </c>
      <c r="C614" s="6" t="s">
        <v>1348</v>
      </c>
      <c r="D614" s="6"/>
      <c r="E614" s="6" t="s">
        <v>3</v>
      </c>
      <c r="F614" s="6" t="s">
        <v>1552</v>
      </c>
      <c r="G614" s="6" t="s">
        <v>1335</v>
      </c>
      <c r="H614" s="11" t="str">
        <f>CONCATENATE("TO:0000430 (Germination Rate) = ", F614)</f>
        <v>TO:0000430 (Germination Rate) = Low (Between 25% and 75%)</v>
      </c>
    </row>
    <row r="615" spans="1:8" x14ac:dyDescent="0.2">
      <c r="A615" s="6" t="s">
        <v>1336</v>
      </c>
      <c r="B615" s="2">
        <v>41.666666666666664</v>
      </c>
      <c r="C615" s="6" t="s">
        <v>1348</v>
      </c>
      <c r="D615" s="6"/>
      <c r="E615" s="6" t="s">
        <v>3</v>
      </c>
      <c r="F615" s="6" t="s">
        <v>1552</v>
      </c>
      <c r="G615" s="6" t="s">
        <v>1336</v>
      </c>
      <c r="H615" s="11" t="str">
        <f>CONCATENATE("TO:0000430 (Germination Rate) = ", F615)</f>
        <v>TO:0000430 (Germination Rate) = Low (Between 25% and 75%)</v>
      </c>
    </row>
    <row r="616" spans="1:8" x14ac:dyDescent="0.2">
      <c r="A616" s="6" t="s">
        <v>1337</v>
      </c>
      <c r="B616" s="2">
        <v>41.666666666666664</v>
      </c>
      <c r="C616" s="6" t="s">
        <v>1348</v>
      </c>
      <c r="D616" s="6"/>
      <c r="E616" s="6" t="s">
        <v>3</v>
      </c>
      <c r="F616" s="6" t="s">
        <v>1552</v>
      </c>
      <c r="G616" s="6" t="s">
        <v>1337</v>
      </c>
      <c r="H616" s="11" t="str">
        <f>CONCATENATE("TO:0000430 (Germination Rate) = ", F616)</f>
        <v>TO:0000430 (Germination Rate) = Low (Between 25% and 75%)</v>
      </c>
    </row>
    <row r="617" spans="1:8" x14ac:dyDescent="0.2">
      <c r="A617" s="6" t="s">
        <v>1338</v>
      </c>
      <c r="B617" s="2">
        <v>8.3333333333333339</v>
      </c>
      <c r="C617" s="6" t="s">
        <v>1348</v>
      </c>
      <c r="D617" s="6"/>
      <c r="E617" s="6" t="s">
        <v>4</v>
      </c>
      <c r="F617" s="6" t="s">
        <v>1553</v>
      </c>
      <c r="G617" s="6" t="s">
        <v>1338</v>
      </c>
      <c r="H617" s="11" t="str">
        <f>CONCATENATE("TO:0000430 (Germination Rate) = ", F617)</f>
        <v>TO:0000430 (Germination Rate) = Very Low (Below 24%)</v>
      </c>
    </row>
    <row r="618" spans="1:8" x14ac:dyDescent="0.2">
      <c r="A618" s="6" t="s">
        <v>1339</v>
      </c>
      <c r="B618" s="2">
        <v>25</v>
      </c>
      <c r="C618" s="6" t="s">
        <v>1348</v>
      </c>
      <c r="D618" s="6"/>
      <c r="E618" s="6" t="s">
        <v>3</v>
      </c>
      <c r="F618" s="6" t="s">
        <v>1552</v>
      </c>
      <c r="G618" s="6" t="s">
        <v>1339</v>
      </c>
      <c r="H618" s="11" t="str">
        <f>CONCATENATE("TO:0000430 (Germination Rate) = ", F618)</f>
        <v>TO:0000430 (Germination Rate) = Low (Between 25% and 75%)</v>
      </c>
    </row>
    <row r="619" spans="1:8" x14ac:dyDescent="0.2">
      <c r="A619" s="6" t="s">
        <v>1340</v>
      </c>
      <c r="B619" s="2">
        <v>41.666666666666664</v>
      </c>
      <c r="C619" s="6" t="s">
        <v>1348</v>
      </c>
      <c r="D619" s="6"/>
      <c r="E619" s="6" t="s">
        <v>3</v>
      </c>
      <c r="F619" s="6" t="s">
        <v>1552</v>
      </c>
      <c r="G619" s="6" t="s">
        <v>1340</v>
      </c>
      <c r="H619" s="11" t="str">
        <f>CONCATENATE("TO:0000430 (Germination Rate) = ", F619)</f>
        <v>TO:0000430 (Germination Rate) = Low (Between 25% and 75%)</v>
      </c>
    </row>
    <row r="620" spans="1:8" x14ac:dyDescent="0.2">
      <c r="A620" s="6" t="s">
        <v>1341</v>
      </c>
      <c r="B620" s="2">
        <v>41.666666666666664</v>
      </c>
      <c r="C620" s="6" t="s">
        <v>1348</v>
      </c>
      <c r="D620" s="6"/>
      <c r="E620" s="6" t="s">
        <v>3</v>
      </c>
      <c r="F620" s="6" t="s">
        <v>1552</v>
      </c>
      <c r="G620" s="6" t="s">
        <v>1341</v>
      </c>
      <c r="H620" s="11" t="str">
        <f>CONCATENATE("TO:0000430 (Germination Rate) = ", F620)</f>
        <v>TO:0000430 (Germination Rate) = Low (Between 25% and 75%)</v>
      </c>
    </row>
    <row r="621" spans="1:8" x14ac:dyDescent="0.2">
      <c r="A621" s="6" t="s">
        <v>1342</v>
      </c>
      <c r="B621" s="2">
        <v>41.666666666666664</v>
      </c>
      <c r="C621" s="6" t="s">
        <v>1348</v>
      </c>
      <c r="D621" s="6"/>
      <c r="E621" s="6" t="s">
        <v>3</v>
      </c>
      <c r="F621" s="6" t="s">
        <v>1552</v>
      </c>
      <c r="G621" s="6" t="s">
        <v>1342</v>
      </c>
      <c r="H621" s="11" t="str">
        <f>CONCATENATE("TO:0000430 (Germination Rate) = ", F621)</f>
        <v>TO:0000430 (Germination Rate) = Low (Between 25% and 75%)</v>
      </c>
    </row>
    <row r="622" spans="1:8" x14ac:dyDescent="0.2">
      <c r="A622" s="6" t="s">
        <v>1343</v>
      </c>
      <c r="B622" s="2">
        <v>33.333333333333336</v>
      </c>
      <c r="C622" s="6" t="s">
        <v>1348</v>
      </c>
      <c r="D622" s="6"/>
      <c r="E622" s="6" t="s">
        <v>3</v>
      </c>
      <c r="F622" s="6" t="s">
        <v>1552</v>
      </c>
      <c r="G622" s="6" t="s">
        <v>1343</v>
      </c>
      <c r="H622" s="11" t="str">
        <f>CONCATENATE("TO:0000430 (Germination Rate) = ", F622)</f>
        <v>TO:0000430 (Germination Rate) = Low (Between 25% and 75%)</v>
      </c>
    </row>
    <row r="623" spans="1:8" x14ac:dyDescent="0.2">
      <c r="A623" s="6" t="s">
        <v>1287</v>
      </c>
      <c r="B623" s="6">
        <v>41.666666666666664</v>
      </c>
      <c r="C623" s="6" t="s">
        <v>1293</v>
      </c>
      <c r="D623" s="6"/>
      <c r="E623" s="6" t="s">
        <v>3</v>
      </c>
      <c r="F623" s="6" t="s">
        <v>1552</v>
      </c>
      <c r="G623" s="6" t="s">
        <v>1287</v>
      </c>
      <c r="H623" s="11" t="str">
        <f>CONCATENATE("TO:0000430 (Germination Rate) = ", F623)</f>
        <v>TO:0000430 (Germination Rate) = Low (Between 25% and 75%)</v>
      </c>
    </row>
    <row r="624" spans="1:8" x14ac:dyDescent="0.2">
      <c r="A624" s="6" t="s">
        <v>1344</v>
      </c>
      <c r="B624" s="2">
        <v>33.333333333333336</v>
      </c>
      <c r="C624" s="6" t="s">
        <v>1348</v>
      </c>
      <c r="D624" s="6"/>
      <c r="E624" s="6" t="s">
        <v>3</v>
      </c>
      <c r="F624" s="6" t="s">
        <v>1552</v>
      </c>
      <c r="G624" s="6" t="s">
        <v>1344</v>
      </c>
      <c r="H624" s="11" t="str">
        <f>CONCATENATE("TO:0000430 (Germination Rate) = ", F624)</f>
        <v>TO:0000430 (Germination Rate) = Low (Between 25% and 75%)</v>
      </c>
    </row>
    <row r="625" spans="1:8" x14ac:dyDescent="0.2">
      <c r="A625" s="6" t="s">
        <v>1266</v>
      </c>
      <c r="B625" s="6">
        <v>33.333333333333336</v>
      </c>
      <c r="C625" s="6" t="s">
        <v>1293</v>
      </c>
      <c r="D625" s="6"/>
      <c r="E625" s="6" t="s">
        <v>3</v>
      </c>
      <c r="F625" s="6" t="s">
        <v>1552</v>
      </c>
      <c r="G625" s="6" t="s">
        <v>1266</v>
      </c>
      <c r="H625" s="11" t="str">
        <f>CONCATENATE("TO:0000430 (Germination Rate) = ", F625)</f>
        <v>TO:0000430 (Germination Rate) = Low (Between 25% and 75%)</v>
      </c>
    </row>
    <row r="626" spans="1:8" x14ac:dyDescent="0.2">
      <c r="A626" s="6" t="s">
        <v>1345</v>
      </c>
      <c r="B626" s="2">
        <v>41.666666666666664</v>
      </c>
      <c r="C626" s="6" t="s">
        <v>1348</v>
      </c>
      <c r="D626" s="6"/>
      <c r="E626" s="6" t="s">
        <v>3</v>
      </c>
      <c r="F626" s="6" t="s">
        <v>1552</v>
      </c>
      <c r="G626" s="6" t="s">
        <v>1345</v>
      </c>
      <c r="H626" s="11" t="str">
        <f>CONCATENATE("TO:0000430 (Germination Rate) = ", F626)</f>
        <v>TO:0000430 (Germination Rate) = Low (Between 25% and 75%)</v>
      </c>
    </row>
    <row r="627" spans="1:8" x14ac:dyDescent="0.2">
      <c r="A627" s="6" t="s">
        <v>1346</v>
      </c>
      <c r="B627" s="2">
        <v>8.3333333333333339</v>
      </c>
      <c r="C627" s="6" t="s">
        <v>1348</v>
      </c>
      <c r="D627" s="6"/>
      <c r="E627" s="6" t="s">
        <v>4</v>
      </c>
      <c r="F627" s="6" t="s">
        <v>1553</v>
      </c>
      <c r="G627" s="6" t="s">
        <v>1346</v>
      </c>
      <c r="H627" s="11" t="str">
        <f>CONCATENATE("TO:0000430 (Germination Rate) = ", F627)</f>
        <v>TO:0000430 (Germination Rate) = Very Low (Below 24%)</v>
      </c>
    </row>
    <row r="628" spans="1:8" x14ac:dyDescent="0.2">
      <c r="A628" s="6" t="s">
        <v>1267</v>
      </c>
      <c r="B628" s="6">
        <v>100</v>
      </c>
      <c r="C628" s="6" t="s">
        <v>1293</v>
      </c>
      <c r="D628" s="6"/>
      <c r="E628" s="6" t="s">
        <v>2</v>
      </c>
      <c r="F628" s="6" t="s">
        <v>1549</v>
      </c>
      <c r="G628" s="6" t="s">
        <v>1267</v>
      </c>
      <c r="H628" s="11" t="str">
        <f>CONCATENATE("TO:0000430 (Germination Rate) = ", F628)</f>
        <v>TO:0000430 (Germination Rate) = Normal (Between 75% and 125%)</v>
      </c>
    </row>
    <row r="629" spans="1:8" x14ac:dyDescent="0.2">
      <c r="A629" s="6" t="s">
        <v>1268</v>
      </c>
      <c r="B629" s="6">
        <v>41.666666666666664</v>
      </c>
      <c r="C629" s="6" t="s">
        <v>1293</v>
      </c>
      <c r="D629" s="6"/>
      <c r="E629" s="6" t="s">
        <v>3</v>
      </c>
      <c r="F629" s="6" t="s">
        <v>1552</v>
      </c>
      <c r="G629" s="6" t="s">
        <v>1268</v>
      </c>
      <c r="H629" s="11" t="str">
        <f>CONCATENATE("TO:0000430 (Germination Rate) = ", F629)</f>
        <v>TO:0000430 (Germination Rate) = Low (Between 25% and 75%)</v>
      </c>
    </row>
    <row r="630" spans="1:8" x14ac:dyDescent="0.2">
      <c r="A630" s="6" t="s">
        <v>1288</v>
      </c>
      <c r="B630" s="6">
        <v>41.666666666666664</v>
      </c>
      <c r="C630" s="6" t="s">
        <v>1293</v>
      </c>
      <c r="D630" s="6"/>
      <c r="E630" s="6" t="s">
        <v>3</v>
      </c>
      <c r="F630" s="6" t="s">
        <v>1552</v>
      </c>
      <c r="G630" s="6" t="s">
        <v>1288</v>
      </c>
      <c r="H630" s="11" t="str">
        <f>CONCATENATE("TO:0000430 (Germination Rate) = ", F630)</f>
        <v>TO:0000430 (Germination Rate) = Low (Between 25% and 75%)</v>
      </c>
    </row>
    <row r="631" spans="1:8" x14ac:dyDescent="0.2">
      <c r="A631" s="6" t="s">
        <v>1347</v>
      </c>
      <c r="B631" s="2">
        <v>16.666666666666668</v>
      </c>
      <c r="C631" s="6" t="s">
        <v>1348</v>
      </c>
      <c r="D631" s="6"/>
      <c r="E631" s="6" t="s">
        <v>4</v>
      </c>
      <c r="F631" s="6" t="s">
        <v>1553</v>
      </c>
      <c r="G631" s="6" t="s">
        <v>1347</v>
      </c>
      <c r="H631" s="11" t="str">
        <f>CONCATENATE("TO:0000430 (Germination Rate) = ", F631)</f>
        <v>TO:0000430 (Germination Rate) = Very Low (Below 24%)</v>
      </c>
    </row>
    <row r="632" spans="1:8" x14ac:dyDescent="0.2">
      <c r="A632" s="6" t="s">
        <v>1269</v>
      </c>
      <c r="B632" s="6">
        <v>25</v>
      </c>
      <c r="C632" s="6" t="s">
        <v>1293</v>
      </c>
      <c r="D632" s="6"/>
      <c r="E632" s="6" t="s">
        <v>3</v>
      </c>
      <c r="F632" s="6" t="s">
        <v>1552</v>
      </c>
      <c r="G632" s="6" t="s">
        <v>1269</v>
      </c>
      <c r="H632" s="11" t="str">
        <f>CONCATENATE("TO:0000430 (Germination Rate) = ", F632)</f>
        <v>TO:0000430 (Germination Rate) = Low (Between 25% and 75%)</v>
      </c>
    </row>
    <row r="633" spans="1:8" x14ac:dyDescent="0.2">
      <c r="A633" s="6" t="s">
        <v>1270</v>
      </c>
      <c r="B633" s="6">
        <v>16.666666666666668</v>
      </c>
      <c r="C633" s="6" t="s">
        <v>1293</v>
      </c>
      <c r="D633" s="6"/>
      <c r="E633" s="6" t="s">
        <v>4</v>
      </c>
      <c r="F633" s="6" t="s">
        <v>1553</v>
      </c>
      <c r="G633" s="6" t="s">
        <v>1270</v>
      </c>
      <c r="H633" s="11" t="str">
        <f>CONCATENATE("TO:0000430 (Germination Rate) = ", F633)</f>
        <v>TO:0000430 (Germination Rate) = Very Low (Below 24%)</v>
      </c>
    </row>
    <row r="634" spans="1:8" x14ac:dyDescent="0.2">
      <c r="A634" s="6" t="s">
        <v>1349</v>
      </c>
      <c r="B634" s="2">
        <v>50</v>
      </c>
      <c r="C634" s="6" t="s">
        <v>1378</v>
      </c>
      <c r="D634" s="6"/>
      <c r="E634" s="6" t="s">
        <v>3</v>
      </c>
      <c r="F634" s="6" t="s">
        <v>1552</v>
      </c>
      <c r="G634" s="6" t="s">
        <v>1349</v>
      </c>
      <c r="H634" s="11" t="str">
        <f>CONCATENATE("TO:0000430 (Germination Rate) = ", F634)</f>
        <v>TO:0000430 (Germination Rate) = Low (Between 25% and 75%)</v>
      </c>
    </row>
    <row r="635" spans="1:8" x14ac:dyDescent="0.2">
      <c r="A635" s="6" t="s">
        <v>1350</v>
      </c>
      <c r="B635" s="2">
        <v>41.666666666666664</v>
      </c>
      <c r="C635" s="6" t="s">
        <v>1378</v>
      </c>
      <c r="D635" s="6"/>
      <c r="E635" s="6" t="s">
        <v>3</v>
      </c>
      <c r="F635" s="6" t="s">
        <v>1552</v>
      </c>
      <c r="G635" s="6" t="s">
        <v>1350</v>
      </c>
      <c r="H635" s="11" t="str">
        <f>CONCATENATE("TO:0000430 (Germination Rate) = ", F635)</f>
        <v>TO:0000430 (Germination Rate) = Low (Between 25% and 75%)</v>
      </c>
    </row>
    <row r="636" spans="1:8" x14ac:dyDescent="0.2">
      <c r="A636" s="6" t="s">
        <v>1271</v>
      </c>
      <c r="B636" s="6">
        <v>33.333333333333336</v>
      </c>
      <c r="C636" s="6" t="s">
        <v>1293</v>
      </c>
      <c r="D636" s="6"/>
      <c r="E636" s="6" t="s">
        <v>3</v>
      </c>
      <c r="F636" s="6" t="s">
        <v>1552</v>
      </c>
      <c r="G636" s="6" t="s">
        <v>1271</v>
      </c>
      <c r="H636" s="11" t="str">
        <f>CONCATENATE("TO:0000430 (Germination Rate) = ", F636)</f>
        <v>TO:0000430 (Germination Rate) = Low (Between 25% and 75%)</v>
      </c>
    </row>
    <row r="637" spans="1:8" x14ac:dyDescent="0.2">
      <c r="A637" s="6" t="s">
        <v>1351</v>
      </c>
      <c r="B637" s="2">
        <v>25</v>
      </c>
      <c r="C637" s="6" t="s">
        <v>1378</v>
      </c>
      <c r="D637" s="6"/>
      <c r="E637" s="6" t="s">
        <v>3</v>
      </c>
      <c r="F637" s="6" t="s">
        <v>1552</v>
      </c>
      <c r="G637" s="6" t="s">
        <v>1351</v>
      </c>
      <c r="H637" s="11" t="str">
        <f>CONCATENATE("TO:0000430 (Germination Rate) = ", F637)</f>
        <v>TO:0000430 (Germination Rate) = Low (Between 25% and 75%)</v>
      </c>
    </row>
    <row r="638" spans="1:8" x14ac:dyDescent="0.2">
      <c r="A638" s="6" t="s">
        <v>1295</v>
      </c>
      <c r="B638" s="6">
        <v>41.666666666666664</v>
      </c>
      <c r="C638" s="6" t="s">
        <v>1305</v>
      </c>
      <c r="D638" s="6"/>
      <c r="E638" s="6" t="s">
        <v>3</v>
      </c>
      <c r="F638" s="6" t="s">
        <v>1552</v>
      </c>
      <c r="G638" s="6" t="s">
        <v>1295</v>
      </c>
      <c r="H638" s="11" t="str">
        <f>CONCATENATE("TO:0000430 (Germination Rate) = ", F638)</f>
        <v>TO:0000430 (Germination Rate) = Low (Between 25% and 75%)</v>
      </c>
    </row>
    <row r="639" spans="1:8" x14ac:dyDescent="0.2">
      <c r="A639" s="6" t="s">
        <v>1272</v>
      </c>
      <c r="B639" s="6">
        <v>100</v>
      </c>
      <c r="C639" s="6" t="s">
        <v>1293</v>
      </c>
      <c r="D639" s="6"/>
      <c r="E639" s="6" t="s">
        <v>2</v>
      </c>
      <c r="F639" s="6" t="s">
        <v>1549</v>
      </c>
      <c r="G639" s="6" t="s">
        <v>1272</v>
      </c>
      <c r="H639" s="11" t="str">
        <f>CONCATENATE("TO:0000430 (Germination Rate) = ", F639)</f>
        <v>TO:0000430 (Germination Rate) = Normal (Between 75% and 125%)</v>
      </c>
    </row>
    <row r="640" spans="1:8" x14ac:dyDescent="0.2">
      <c r="A640" s="6" t="s">
        <v>1352</v>
      </c>
      <c r="B640" s="2">
        <v>41.666666666666664</v>
      </c>
      <c r="C640" s="6" t="s">
        <v>1378</v>
      </c>
      <c r="D640" s="6"/>
      <c r="E640" s="6" t="s">
        <v>3</v>
      </c>
      <c r="F640" s="6" t="s">
        <v>1552</v>
      </c>
      <c r="G640" s="6" t="s">
        <v>1352</v>
      </c>
      <c r="H640" s="11" t="str">
        <f>CONCATENATE("TO:0000430 (Germination Rate) = ", F640)</f>
        <v>TO:0000430 (Germination Rate) = Low (Between 25% and 75%)</v>
      </c>
    </row>
    <row r="641" spans="1:8" x14ac:dyDescent="0.2">
      <c r="A641" s="6" t="s">
        <v>1353</v>
      </c>
      <c r="B641" s="2">
        <v>41.666666666666664</v>
      </c>
      <c r="C641" s="6" t="s">
        <v>1378</v>
      </c>
      <c r="D641" s="6"/>
      <c r="E641" s="6" t="s">
        <v>3</v>
      </c>
      <c r="F641" s="6" t="s">
        <v>1552</v>
      </c>
      <c r="G641" s="6" t="s">
        <v>1353</v>
      </c>
      <c r="H641" s="11" t="str">
        <f>CONCATENATE("TO:0000430 (Germination Rate) = ", F641)</f>
        <v>TO:0000430 (Germination Rate) = Low (Between 25% and 75%)</v>
      </c>
    </row>
    <row r="642" spans="1:8" x14ac:dyDescent="0.2">
      <c r="A642" s="6" t="s">
        <v>1354</v>
      </c>
      <c r="B642" s="2">
        <v>41.666666666666664</v>
      </c>
      <c r="C642" s="6" t="s">
        <v>1378</v>
      </c>
      <c r="D642" s="6"/>
      <c r="E642" s="6" t="s">
        <v>3</v>
      </c>
      <c r="F642" s="6" t="s">
        <v>1552</v>
      </c>
      <c r="G642" s="6" t="s">
        <v>1354</v>
      </c>
      <c r="H642" s="11" t="str">
        <f>CONCATENATE("TO:0000430 (Germination Rate) = ", F642)</f>
        <v>TO:0000430 (Germination Rate) = Low (Between 25% and 75%)</v>
      </c>
    </row>
    <row r="643" spans="1:8" x14ac:dyDescent="0.2">
      <c r="A643" s="6" t="s">
        <v>1355</v>
      </c>
      <c r="B643" s="2">
        <v>16.666666666666668</v>
      </c>
      <c r="C643" s="6" t="s">
        <v>1378</v>
      </c>
      <c r="D643" s="6"/>
      <c r="E643" s="6" t="s">
        <v>4</v>
      </c>
      <c r="F643" s="6" t="s">
        <v>1553</v>
      </c>
      <c r="G643" s="6" t="s">
        <v>1355</v>
      </c>
      <c r="H643" s="11" t="str">
        <f>CONCATENATE("TO:0000430 (Germination Rate) = ", F643)</f>
        <v>TO:0000430 (Germination Rate) = Very Low (Below 24%)</v>
      </c>
    </row>
    <row r="644" spans="1:8" x14ac:dyDescent="0.2">
      <c r="A644" s="6" t="s">
        <v>1296</v>
      </c>
      <c r="B644" s="6">
        <v>41.666666666666664</v>
      </c>
      <c r="C644" s="6" t="s">
        <v>1305</v>
      </c>
      <c r="D644" s="6"/>
      <c r="E644" s="6" t="s">
        <v>3</v>
      </c>
      <c r="F644" s="6" t="s">
        <v>1552</v>
      </c>
      <c r="G644" s="6" t="s">
        <v>1296</v>
      </c>
      <c r="H644" s="11" t="str">
        <f>CONCATENATE("TO:0000430 (Germination Rate) = ", F644)</f>
        <v>TO:0000430 (Germination Rate) = Low (Between 25% and 75%)</v>
      </c>
    </row>
    <row r="645" spans="1:8" x14ac:dyDescent="0.2">
      <c r="A645" s="6" t="s">
        <v>1289</v>
      </c>
      <c r="B645" s="6">
        <v>41.666666666666664</v>
      </c>
      <c r="C645" s="6" t="s">
        <v>1293</v>
      </c>
      <c r="D645" s="6"/>
      <c r="E645" s="6" t="s">
        <v>3</v>
      </c>
      <c r="F645" s="6" t="s">
        <v>1552</v>
      </c>
      <c r="G645" s="6" t="s">
        <v>1289</v>
      </c>
      <c r="H645" s="11" t="str">
        <f>CONCATENATE("TO:0000430 (Germination Rate) = ", F645)</f>
        <v>TO:0000430 (Germination Rate) = Low (Between 25% and 75%)</v>
      </c>
    </row>
    <row r="646" spans="1:8" x14ac:dyDescent="0.2">
      <c r="A646" s="6" t="s">
        <v>1290</v>
      </c>
      <c r="B646" s="6">
        <v>8.3333333333333339</v>
      </c>
      <c r="C646" s="6" t="s">
        <v>1293</v>
      </c>
      <c r="D646" s="6"/>
      <c r="E646" s="6" t="s">
        <v>4</v>
      </c>
      <c r="F646" s="6" t="s">
        <v>1553</v>
      </c>
      <c r="G646" s="6" t="s">
        <v>1290</v>
      </c>
      <c r="H646" s="11" t="str">
        <f>CONCATENATE("TO:0000430 (Germination Rate) = ", F646)</f>
        <v>TO:0000430 (Germination Rate) = Very Low (Below 24%)</v>
      </c>
    </row>
    <row r="647" spans="1:8" x14ac:dyDescent="0.2">
      <c r="A647" s="6" t="s">
        <v>1356</v>
      </c>
      <c r="B647" s="2">
        <v>25</v>
      </c>
      <c r="C647" s="6" t="s">
        <v>1378</v>
      </c>
      <c r="D647" s="6"/>
      <c r="E647" s="6" t="s">
        <v>3</v>
      </c>
      <c r="F647" s="6" t="s">
        <v>1552</v>
      </c>
      <c r="G647" s="6" t="s">
        <v>1356</v>
      </c>
      <c r="H647" s="11" t="str">
        <f>CONCATENATE("TO:0000430 (Germination Rate) = ", F647)</f>
        <v>TO:0000430 (Germination Rate) = Low (Between 25% and 75%)</v>
      </c>
    </row>
    <row r="648" spans="1:8" x14ac:dyDescent="0.2">
      <c r="A648" s="6" t="s">
        <v>1357</v>
      </c>
      <c r="B648" s="2">
        <v>41.666666666666664</v>
      </c>
      <c r="C648" s="6" t="s">
        <v>1378</v>
      </c>
      <c r="D648" s="6"/>
      <c r="E648" s="6" t="s">
        <v>3</v>
      </c>
      <c r="F648" s="6" t="s">
        <v>1552</v>
      </c>
      <c r="G648" s="6" t="s">
        <v>1357</v>
      </c>
      <c r="H648" s="11" t="str">
        <f>CONCATENATE("TO:0000430 (Germination Rate) = ", F648)</f>
        <v>TO:0000430 (Germination Rate) = Low (Between 25% and 75%)</v>
      </c>
    </row>
    <row r="649" spans="1:8" x14ac:dyDescent="0.2">
      <c r="A649" s="6" t="s">
        <v>1297</v>
      </c>
      <c r="B649" s="6">
        <v>41.666666666666664</v>
      </c>
      <c r="C649" s="6" t="s">
        <v>1305</v>
      </c>
      <c r="D649" s="6"/>
      <c r="E649" s="6" t="s">
        <v>3</v>
      </c>
      <c r="F649" s="6" t="s">
        <v>1552</v>
      </c>
      <c r="G649" s="6" t="s">
        <v>1297</v>
      </c>
      <c r="H649" s="11" t="str">
        <f>CONCATENATE("TO:0000430 (Germination Rate) = ", F649)</f>
        <v>TO:0000430 (Germination Rate) = Low (Between 25% and 75%)</v>
      </c>
    </row>
    <row r="650" spans="1:8" x14ac:dyDescent="0.2">
      <c r="A650" s="6" t="s">
        <v>1358</v>
      </c>
      <c r="B650" s="2">
        <v>8.3333333333333339</v>
      </c>
      <c r="C650" s="6" t="s">
        <v>1378</v>
      </c>
      <c r="D650" s="6"/>
      <c r="E650" s="6" t="s">
        <v>4</v>
      </c>
      <c r="F650" s="6" t="s">
        <v>1553</v>
      </c>
      <c r="G650" s="6" t="s">
        <v>1358</v>
      </c>
      <c r="H650" s="11" t="str">
        <f>CONCATENATE("TO:0000430 (Germination Rate) = ", F650)</f>
        <v>TO:0000430 (Germination Rate) = Very Low (Below 24%)</v>
      </c>
    </row>
    <row r="651" spans="1:8" x14ac:dyDescent="0.2">
      <c r="A651" s="6" t="s">
        <v>1359</v>
      </c>
      <c r="B651" s="2">
        <v>41.666666666666664</v>
      </c>
      <c r="C651" s="6" t="s">
        <v>1378</v>
      </c>
      <c r="D651" s="6"/>
      <c r="E651" s="6" t="s">
        <v>3</v>
      </c>
      <c r="F651" s="6" t="s">
        <v>1552</v>
      </c>
      <c r="G651" s="6" t="s">
        <v>1359</v>
      </c>
      <c r="H651" s="11" t="str">
        <f>CONCATENATE("TO:0000430 (Germination Rate) = ", F651)</f>
        <v>TO:0000430 (Germination Rate) = Low (Between 25% and 75%)</v>
      </c>
    </row>
    <row r="652" spans="1:8" x14ac:dyDescent="0.2">
      <c r="A652" s="6" t="s">
        <v>1360</v>
      </c>
      <c r="B652" s="2">
        <v>41.666666666666664</v>
      </c>
      <c r="C652" s="6" t="s">
        <v>1378</v>
      </c>
      <c r="D652" s="6"/>
      <c r="E652" s="6" t="s">
        <v>3</v>
      </c>
      <c r="F652" s="6" t="s">
        <v>1552</v>
      </c>
      <c r="G652" s="6" t="s">
        <v>1360</v>
      </c>
      <c r="H652" s="11" t="str">
        <f>CONCATENATE("TO:0000430 (Germination Rate) = ", F652)</f>
        <v>TO:0000430 (Germination Rate) = Low (Between 25% and 75%)</v>
      </c>
    </row>
    <row r="653" spans="1:8" x14ac:dyDescent="0.2">
      <c r="A653" s="6" t="s">
        <v>1361</v>
      </c>
      <c r="B653" s="2">
        <v>41.666666666666664</v>
      </c>
      <c r="C653" s="6" t="s">
        <v>1378</v>
      </c>
      <c r="D653" s="6"/>
      <c r="E653" s="6" t="s">
        <v>3</v>
      </c>
      <c r="F653" s="6" t="s">
        <v>1552</v>
      </c>
      <c r="G653" s="6" t="s">
        <v>1361</v>
      </c>
      <c r="H653" s="11" t="str">
        <f>CONCATENATE("TO:0000430 (Germination Rate) = ", F653)</f>
        <v>TO:0000430 (Germination Rate) = Low (Between 25% and 75%)</v>
      </c>
    </row>
    <row r="654" spans="1:8" x14ac:dyDescent="0.2">
      <c r="A654" s="6" t="s">
        <v>1362</v>
      </c>
      <c r="B654" s="2">
        <v>41.666666666666664</v>
      </c>
      <c r="C654" s="6" t="s">
        <v>1378</v>
      </c>
      <c r="D654" s="6"/>
      <c r="E654" s="6" t="s">
        <v>3</v>
      </c>
      <c r="F654" s="6" t="s">
        <v>1552</v>
      </c>
      <c r="G654" s="6" t="s">
        <v>1362</v>
      </c>
      <c r="H654" s="11" t="str">
        <f>CONCATENATE("TO:0000430 (Germination Rate) = ", F654)</f>
        <v>TO:0000430 (Germination Rate) = Low (Between 25% and 75%)</v>
      </c>
    </row>
    <row r="655" spans="1:8" x14ac:dyDescent="0.2">
      <c r="A655" s="6" t="s">
        <v>1363</v>
      </c>
      <c r="B655" s="2">
        <v>33.333333333333336</v>
      </c>
      <c r="C655" s="6" t="s">
        <v>1378</v>
      </c>
      <c r="D655" s="6"/>
      <c r="E655" s="6" t="s">
        <v>3</v>
      </c>
      <c r="F655" s="6" t="s">
        <v>1552</v>
      </c>
      <c r="G655" s="6" t="s">
        <v>1363</v>
      </c>
      <c r="H655" s="11" t="str">
        <f>CONCATENATE("TO:0000430 (Germination Rate) = ", F655)</f>
        <v>TO:0000430 (Germination Rate) = Low (Between 25% and 75%)</v>
      </c>
    </row>
    <row r="656" spans="1:8" x14ac:dyDescent="0.2">
      <c r="A656" s="6" t="s">
        <v>1364</v>
      </c>
      <c r="B656" s="2">
        <v>41.666666666666664</v>
      </c>
      <c r="C656" s="6" t="s">
        <v>1378</v>
      </c>
      <c r="D656" s="6"/>
      <c r="E656" s="6" t="s">
        <v>3</v>
      </c>
      <c r="F656" s="6" t="s">
        <v>1552</v>
      </c>
      <c r="G656" s="6" t="s">
        <v>1364</v>
      </c>
      <c r="H656" s="11" t="str">
        <f>CONCATENATE("TO:0000430 (Germination Rate) = ", F656)</f>
        <v>TO:0000430 (Germination Rate) = Low (Between 25% and 75%)</v>
      </c>
    </row>
    <row r="657" spans="1:8" x14ac:dyDescent="0.2">
      <c r="A657" s="2" t="s">
        <v>1242</v>
      </c>
      <c r="B657" s="6">
        <v>25</v>
      </c>
      <c r="C657" s="6" t="s">
        <v>1255</v>
      </c>
      <c r="D657" s="6"/>
      <c r="E657" s="6" t="s">
        <v>3</v>
      </c>
      <c r="F657" s="6" t="s">
        <v>1552</v>
      </c>
      <c r="G657" s="2" t="s">
        <v>1242</v>
      </c>
      <c r="H657" s="11" t="str">
        <f>CONCATENATE("TO:0000430 (Germination Rate) = ", F657)</f>
        <v>TO:0000430 (Germination Rate) = Low (Between 25% and 75%)</v>
      </c>
    </row>
    <row r="658" spans="1:8" x14ac:dyDescent="0.2">
      <c r="A658" s="6" t="s">
        <v>1365</v>
      </c>
      <c r="B658" s="2">
        <v>41.666666666666664</v>
      </c>
      <c r="C658" s="6" t="s">
        <v>1378</v>
      </c>
      <c r="D658" s="6"/>
      <c r="E658" s="6" t="s">
        <v>3</v>
      </c>
      <c r="F658" s="6" t="s">
        <v>1552</v>
      </c>
      <c r="G658" s="6" t="s">
        <v>1365</v>
      </c>
      <c r="H658" s="11" t="str">
        <f>CONCATENATE("TO:0000430 (Germination Rate) = ", F658)</f>
        <v>TO:0000430 (Germination Rate) = Low (Between 25% and 75%)</v>
      </c>
    </row>
    <row r="659" spans="1:8" x14ac:dyDescent="0.2">
      <c r="A659" s="6" t="s">
        <v>1366</v>
      </c>
      <c r="B659" s="2">
        <v>41.666666666666664</v>
      </c>
      <c r="C659" s="6" t="s">
        <v>1378</v>
      </c>
      <c r="D659" s="6"/>
      <c r="E659" s="6" t="s">
        <v>3</v>
      </c>
      <c r="F659" s="6" t="s">
        <v>1552</v>
      </c>
      <c r="G659" s="6" t="s">
        <v>1366</v>
      </c>
      <c r="H659" s="11" t="str">
        <f>CONCATENATE("TO:0000430 (Germination Rate) = ", F659)</f>
        <v>TO:0000430 (Germination Rate) = Low (Between 25% and 75%)</v>
      </c>
    </row>
    <row r="660" spans="1:8" x14ac:dyDescent="0.2">
      <c r="A660" s="6" t="s">
        <v>1367</v>
      </c>
      <c r="B660" s="2">
        <v>41.666666666666664</v>
      </c>
      <c r="C660" s="6" t="s">
        <v>1378</v>
      </c>
      <c r="D660" s="6"/>
      <c r="E660" s="6" t="s">
        <v>3</v>
      </c>
      <c r="F660" s="6" t="s">
        <v>1552</v>
      </c>
      <c r="G660" s="6" t="s">
        <v>1367</v>
      </c>
      <c r="H660" s="11" t="str">
        <f>CONCATENATE("TO:0000430 (Germination Rate) = ", F660)</f>
        <v>TO:0000430 (Germination Rate) = Low (Between 25% and 75%)</v>
      </c>
    </row>
    <row r="661" spans="1:8" x14ac:dyDescent="0.2">
      <c r="A661" s="6" t="s">
        <v>1368</v>
      </c>
      <c r="B661" s="2">
        <v>33.333333333333336</v>
      </c>
      <c r="C661" s="6" t="s">
        <v>1378</v>
      </c>
      <c r="D661" s="6"/>
      <c r="E661" s="6" t="s">
        <v>3</v>
      </c>
      <c r="F661" s="6" t="s">
        <v>1552</v>
      </c>
      <c r="G661" s="6" t="s">
        <v>1368</v>
      </c>
      <c r="H661" s="11" t="str">
        <f>CONCATENATE("TO:0000430 (Germination Rate) = ", F661)</f>
        <v>TO:0000430 (Germination Rate) = Low (Between 25% and 75%)</v>
      </c>
    </row>
    <row r="662" spans="1:8" x14ac:dyDescent="0.2">
      <c r="A662" s="6" t="s">
        <v>1369</v>
      </c>
      <c r="B662" s="2">
        <v>33.333333333333336</v>
      </c>
      <c r="C662" s="6" t="s">
        <v>1378</v>
      </c>
      <c r="D662" s="6"/>
      <c r="E662" s="6" t="s">
        <v>3</v>
      </c>
      <c r="F662" s="6" t="s">
        <v>1552</v>
      </c>
      <c r="G662" s="6" t="s">
        <v>1369</v>
      </c>
      <c r="H662" s="11" t="str">
        <f>CONCATENATE("TO:0000430 (Germination Rate) = ", F662)</f>
        <v>TO:0000430 (Germination Rate) = Low (Between 25% and 75%)</v>
      </c>
    </row>
    <row r="663" spans="1:8" x14ac:dyDescent="0.2">
      <c r="A663" s="6" t="s">
        <v>1370</v>
      </c>
      <c r="B663" s="2">
        <v>16.666666666666668</v>
      </c>
      <c r="C663" s="6" t="s">
        <v>1378</v>
      </c>
      <c r="D663" s="6"/>
      <c r="E663" s="6" t="s">
        <v>4</v>
      </c>
      <c r="F663" s="6" t="s">
        <v>1553</v>
      </c>
      <c r="G663" s="6" t="s">
        <v>1370</v>
      </c>
      <c r="H663" s="11" t="str">
        <f>CONCATENATE("TO:0000430 (Germination Rate) = ", F663)</f>
        <v>TO:0000430 (Germination Rate) = Very Low (Below 24%)</v>
      </c>
    </row>
    <row r="664" spans="1:8" x14ac:dyDescent="0.2">
      <c r="A664" s="6" t="s">
        <v>1371</v>
      </c>
      <c r="B664" s="2">
        <v>33.333333333333336</v>
      </c>
      <c r="C664" s="6" t="s">
        <v>1378</v>
      </c>
      <c r="D664" s="6"/>
      <c r="E664" s="6" t="s">
        <v>3</v>
      </c>
      <c r="F664" s="6" t="s">
        <v>1552</v>
      </c>
      <c r="G664" s="6" t="s">
        <v>1371</v>
      </c>
      <c r="H664" s="11" t="str">
        <f>CONCATENATE("TO:0000430 (Germination Rate) = ", F664)</f>
        <v>TO:0000430 (Germination Rate) = Low (Between 25% and 75%)</v>
      </c>
    </row>
    <row r="665" spans="1:8" x14ac:dyDescent="0.2">
      <c r="A665" s="6" t="s">
        <v>1372</v>
      </c>
      <c r="B665" s="2">
        <v>25</v>
      </c>
      <c r="C665" s="6" t="s">
        <v>1378</v>
      </c>
      <c r="D665" s="6"/>
      <c r="E665" s="6" t="s">
        <v>3</v>
      </c>
      <c r="F665" s="6" t="s">
        <v>1552</v>
      </c>
      <c r="G665" s="6" t="s">
        <v>1372</v>
      </c>
      <c r="H665" s="11" t="str">
        <f>CONCATENATE("TO:0000430 (Germination Rate) = ", F665)</f>
        <v>TO:0000430 (Germination Rate) = Low (Between 25% and 75%)</v>
      </c>
    </row>
    <row r="666" spans="1:8" x14ac:dyDescent="0.2">
      <c r="A666" s="6" t="s">
        <v>1138</v>
      </c>
      <c r="B666" s="8">
        <v>0.35</v>
      </c>
      <c r="C666" s="6" t="s">
        <v>1439</v>
      </c>
      <c r="D666" s="6"/>
      <c r="E666" s="6" t="s">
        <v>3</v>
      </c>
      <c r="F666" s="6" t="s">
        <v>1552</v>
      </c>
      <c r="G666" s="6" t="s">
        <v>1138</v>
      </c>
      <c r="H666" s="11" t="str">
        <f>CONCATENATE("TO:0000430 (Germination Rate) = ", F666)</f>
        <v>TO:0000430 (Germination Rate) = Low (Between 25% and 75%)</v>
      </c>
    </row>
    <row r="667" spans="1:8" x14ac:dyDescent="0.2">
      <c r="A667" s="6" t="s">
        <v>1373</v>
      </c>
      <c r="B667" s="2">
        <v>16.666666666666668</v>
      </c>
      <c r="C667" s="6" t="s">
        <v>1378</v>
      </c>
      <c r="D667" s="6"/>
      <c r="E667" s="6" t="s">
        <v>4</v>
      </c>
      <c r="F667" s="6" t="s">
        <v>1553</v>
      </c>
      <c r="G667" s="6" t="s">
        <v>1373</v>
      </c>
      <c r="H667" s="11" t="str">
        <f>CONCATENATE("TO:0000430 (Germination Rate) = ", F667)</f>
        <v>TO:0000430 (Germination Rate) = Very Low (Below 24%)</v>
      </c>
    </row>
    <row r="668" spans="1:8" x14ac:dyDescent="0.2">
      <c r="A668" s="6" t="s">
        <v>1374</v>
      </c>
      <c r="B668" s="2">
        <v>41.666666666666664</v>
      </c>
      <c r="C668" s="6" t="s">
        <v>1378</v>
      </c>
      <c r="D668" s="6"/>
      <c r="E668" s="6" t="s">
        <v>3</v>
      </c>
      <c r="F668" s="6" t="s">
        <v>1552</v>
      </c>
      <c r="G668" s="6" t="s">
        <v>1374</v>
      </c>
      <c r="H668" s="11" t="str">
        <f>CONCATENATE("TO:0000430 (Germination Rate) = ", F668)</f>
        <v>TO:0000430 (Germination Rate) = Low (Between 25% and 75%)</v>
      </c>
    </row>
    <row r="669" spans="1:8" x14ac:dyDescent="0.2">
      <c r="A669" s="6" t="s">
        <v>1375</v>
      </c>
      <c r="B669" s="2">
        <v>8.3333333333333339</v>
      </c>
      <c r="C669" s="6" t="s">
        <v>1378</v>
      </c>
      <c r="D669" s="6"/>
      <c r="E669" s="6" t="s">
        <v>4</v>
      </c>
      <c r="F669" s="6" t="s">
        <v>1553</v>
      </c>
      <c r="G669" s="6" t="s">
        <v>1375</v>
      </c>
      <c r="H669" s="11" t="str">
        <f>CONCATENATE("TO:0000430 (Germination Rate) = ", F669)</f>
        <v>TO:0000430 (Germination Rate) = Very Low (Below 24%)</v>
      </c>
    </row>
    <row r="670" spans="1:8" x14ac:dyDescent="0.2">
      <c r="A670" s="6" t="s">
        <v>1376</v>
      </c>
      <c r="B670" s="2">
        <v>41.666666666666664</v>
      </c>
      <c r="C670" s="6" t="s">
        <v>1378</v>
      </c>
      <c r="D670" s="6"/>
      <c r="E670" s="6" t="s">
        <v>3</v>
      </c>
      <c r="F670" s="6" t="s">
        <v>1552</v>
      </c>
      <c r="G670" s="6" t="s">
        <v>1376</v>
      </c>
      <c r="H670" s="11" t="str">
        <f>CONCATENATE("TO:0000430 (Germination Rate) = ", F670)</f>
        <v>TO:0000430 (Germination Rate) = Low (Between 25% and 75%)</v>
      </c>
    </row>
    <row r="671" spans="1:8" x14ac:dyDescent="0.2">
      <c r="A671" s="6" t="s">
        <v>1377</v>
      </c>
      <c r="B671" s="2">
        <v>33.333333333333336</v>
      </c>
      <c r="C671" s="6" t="s">
        <v>1378</v>
      </c>
      <c r="D671" s="6"/>
      <c r="E671" s="6" t="s">
        <v>3</v>
      </c>
      <c r="F671" s="6" t="s">
        <v>1552</v>
      </c>
      <c r="G671" s="6" t="s">
        <v>1377</v>
      </c>
      <c r="H671" s="11" t="str">
        <f t="shared" ref="H671:H734" si="3">CONCATENATE("TO:0000430 (Germination Rate) = ", F671)</f>
        <v>TO:0000430 (Germination Rate) = Low (Between 25% and 75%)</v>
      </c>
    </row>
    <row r="672" spans="1:8" x14ac:dyDescent="0.2">
      <c r="A672" s="6" t="s">
        <v>1298</v>
      </c>
      <c r="B672" s="6">
        <v>25</v>
      </c>
      <c r="C672" s="6" t="s">
        <v>1305</v>
      </c>
      <c r="D672" s="6"/>
      <c r="E672" s="6" t="s">
        <v>3</v>
      </c>
      <c r="F672" s="6" t="s">
        <v>1552</v>
      </c>
      <c r="G672" s="6" t="s">
        <v>1298</v>
      </c>
      <c r="H672" s="11" t="str">
        <f t="shared" si="3"/>
        <v>TO:0000430 (Germination Rate) = Low (Between 25% and 75%)</v>
      </c>
    </row>
    <row r="673" spans="1:8" x14ac:dyDescent="0.2">
      <c r="A673" s="6" t="s">
        <v>1299</v>
      </c>
      <c r="B673" s="6">
        <v>16.666666666666668</v>
      </c>
      <c r="C673" s="6" t="s">
        <v>1305</v>
      </c>
      <c r="D673" s="6"/>
      <c r="E673" s="6" t="s">
        <v>4</v>
      </c>
      <c r="F673" s="6" t="s">
        <v>1553</v>
      </c>
      <c r="G673" s="6" t="s">
        <v>1299</v>
      </c>
      <c r="H673" s="11" t="str">
        <f t="shared" si="3"/>
        <v>TO:0000430 (Germination Rate) = Very Low (Below 24%)</v>
      </c>
    </row>
    <row r="674" spans="1:8" x14ac:dyDescent="0.2">
      <c r="A674" s="6" t="s">
        <v>1300</v>
      </c>
      <c r="B674" s="6">
        <v>41.666666666666664</v>
      </c>
      <c r="C674" s="6" t="s">
        <v>1305</v>
      </c>
      <c r="D674" s="6"/>
      <c r="E674" s="6" t="s">
        <v>3</v>
      </c>
      <c r="F674" s="6" t="s">
        <v>1552</v>
      </c>
      <c r="G674" s="6" t="s">
        <v>1300</v>
      </c>
      <c r="H674" s="11" t="str">
        <f t="shared" si="3"/>
        <v>TO:0000430 (Germination Rate) = Low (Between 25% and 75%)</v>
      </c>
    </row>
    <row r="675" spans="1:8" x14ac:dyDescent="0.2">
      <c r="A675" s="6" t="s">
        <v>1379</v>
      </c>
      <c r="B675" s="2">
        <v>16.666666666666668</v>
      </c>
      <c r="C675" s="6" t="s">
        <v>1380</v>
      </c>
      <c r="D675" s="6"/>
      <c r="E675" s="6" t="s">
        <v>4</v>
      </c>
      <c r="F675" s="6" t="s">
        <v>1553</v>
      </c>
      <c r="G675" s="6" t="s">
        <v>1379</v>
      </c>
      <c r="H675" s="11" t="str">
        <f t="shared" si="3"/>
        <v>TO:0000430 (Germination Rate) = Very Low (Below 24%)</v>
      </c>
    </row>
    <row r="676" spans="1:8" x14ac:dyDescent="0.2">
      <c r="A676" s="6" t="s">
        <v>1284</v>
      </c>
      <c r="B676" s="6">
        <v>41.666666666666664</v>
      </c>
      <c r="C676" s="6" t="s">
        <v>1293</v>
      </c>
      <c r="D676" s="6"/>
      <c r="E676" s="6" t="s">
        <v>3</v>
      </c>
      <c r="F676" s="6" t="s">
        <v>1552</v>
      </c>
      <c r="G676" s="6" t="s">
        <v>1284</v>
      </c>
      <c r="H676" s="11" t="str">
        <f t="shared" si="3"/>
        <v>TO:0000430 (Germination Rate) = Low (Between 25% and 75%)</v>
      </c>
    </row>
    <row r="677" spans="1:8" x14ac:dyDescent="0.2">
      <c r="A677" s="6" t="s">
        <v>1243</v>
      </c>
      <c r="B677" s="6">
        <v>3.3333333333333335</v>
      </c>
      <c r="C677" s="6" t="s">
        <v>1395</v>
      </c>
      <c r="D677" s="6"/>
      <c r="E677" s="6" t="s">
        <v>4</v>
      </c>
      <c r="F677" s="6" t="s">
        <v>1553</v>
      </c>
      <c r="G677" s="6" t="s">
        <v>1243</v>
      </c>
      <c r="H677" s="11" t="str">
        <f t="shared" si="3"/>
        <v>TO:0000430 (Germination Rate) = Very Low (Below 24%)</v>
      </c>
    </row>
    <row r="678" spans="1:8" x14ac:dyDescent="0.2">
      <c r="A678" s="2" t="s">
        <v>1244</v>
      </c>
      <c r="B678" s="6">
        <v>41.666666666666664</v>
      </c>
      <c r="C678" s="6" t="s">
        <v>1255</v>
      </c>
      <c r="D678" s="6"/>
      <c r="E678" s="6" t="s">
        <v>3</v>
      </c>
      <c r="F678" s="6" t="s">
        <v>1552</v>
      </c>
      <c r="G678" s="2" t="s">
        <v>1244</v>
      </c>
      <c r="H678" s="11" t="str">
        <f t="shared" si="3"/>
        <v>TO:0000430 (Germination Rate) = Low (Between 25% and 75%)</v>
      </c>
    </row>
    <row r="679" spans="1:8" x14ac:dyDescent="0.2">
      <c r="A679" s="6" t="s">
        <v>1245</v>
      </c>
      <c r="B679" s="6">
        <v>6.666666666666667</v>
      </c>
      <c r="C679" s="6" t="s">
        <v>1395</v>
      </c>
      <c r="D679" s="6"/>
      <c r="E679" s="6" t="s">
        <v>4</v>
      </c>
      <c r="F679" s="6" t="s">
        <v>1553</v>
      </c>
      <c r="G679" s="6" t="s">
        <v>1245</v>
      </c>
      <c r="H679" s="11" t="str">
        <f t="shared" si="3"/>
        <v>TO:0000430 (Germination Rate) = Very Low (Below 24%)</v>
      </c>
    </row>
    <row r="680" spans="1:8" x14ac:dyDescent="0.2">
      <c r="A680" s="2" t="s">
        <v>1246</v>
      </c>
      <c r="B680" s="6">
        <v>66.666666666666671</v>
      </c>
      <c r="C680" s="6" t="s">
        <v>1255</v>
      </c>
      <c r="D680" s="6"/>
      <c r="E680" s="6" t="s">
        <v>3</v>
      </c>
      <c r="F680" s="6" t="s">
        <v>1552</v>
      </c>
      <c r="G680" s="2" t="s">
        <v>1246</v>
      </c>
      <c r="H680" s="11" t="str">
        <f t="shared" si="3"/>
        <v>TO:0000430 (Germination Rate) = Low (Between 25% and 75%)</v>
      </c>
    </row>
    <row r="681" spans="1:8" x14ac:dyDescent="0.2">
      <c r="A681" s="6" t="s">
        <v>1381</v>
      </c>
      <c r="B681" s="2">
        <v>16.666666666666668</v>
      </c>
      <c r="C681" s="6" t="s">
        <v>1382</v>
      </c>
      <c r="D681" s="6"/>
      <c r="E681" s="6" t="s">
        <v>4</v>
      </c>
      <c r="F681" s="6" t="s">
        <v>1553</v>
      </c>
      <c r="G681" s="6" t="s">
        <v>1381</v>
      </c>
      <c r="H681" s="11" t="str">
        <f t="shared" si="3"/>
        <v>TO:0000430 (Germination Rate) = Very Low (Below 24%)</v>
      </c>
    </row>
    <row r="682" spans="1:8" x14ac:dyDescent="0.2">
      <c r="A682" s="6" t="s">
        <v>1292</v>
      </c>
      <c r="B682" s="6">
        <v>41.666666666666664</v>
      </c>
      <c r="C682" s="6" t="s">
        <v>1293</v>
      </c>
      <c r="D682" s="6"/>
      <c r="E682" s="6" t="s">
        <v>3</v>
      </c>
      <c r="F682" s="6" t="s">
        <v>1552</v>
      </c>
      <c r="G682" s="6" t="s">
        <v>1292</v>
      </c>
      <c r="H682" s="11" t="str">
        <f t="shared" si="3"/>
        <v>TO:0000430 (Germination Rate) = Low (Between 25% and 75%)</v>
      </c>
    </row>
    <row r="683" spans="1:8" x14ac:dyDescent="0.2">
      <c r="A683" s="2" t="s">
        <v>1247</v>
      </c>
      <c r="B683" s="6">
        <v>20</v>
      </c>
      <c r="C683" s="6" t="s">
        <v>1255</v>
      </c>
      <c r="D683" s="6"/>
      <c r="E683" s="6" t="s">
        <v>4</v>
      </c>
      <c r="F683" s="6" t="s">
        <v>1553</v>
      </c>
      <c r="G683" s="2" t="s">
        <v>1247</v>
      </c>
      <c r="H683" s="11" t="str">
        <f t="shared" si="3"/>
        <v>TO:0000430 (Germination Rate) = Very Low (Below 24%)</v>
      </c>
    </row>
    <row r="684" spans="1:8" x14ac:dyDescent="0.2">
      <c r="A684" s="2" t="s">
        <v>1248</v>
      </c>
      <c r="B684" s="6">
        <v>16.666666666666668</v>
      </c>
      <c r="C684" s="6" t="s">
        <v>1255</v>
      </c>
      <c r="D684" s="6"/>
      <c r="E684" s="6" t="s">
        <v>4</v>
      </c>
      <c r="F684" s="6" t="s">
        <v>1553</v>
      </c>
      <c r="G684" s="2" t="s">
        <v>1248</v>
      </c>
      <c r="H684" s="11" t="str">
        <f t="shared" si="3"/>
        <v>TO:0000430 (Germination Rate) = Very Low (Below 24%)</v>
      </c>
    </row>
    <row r="685" spans="1:8" x14ac:dyDescent="0.2">
      <c r="A685" s="6" t="s">
        <v>1249</v>
      </c>
      <c r="B685" s="6">
        <v>16.666666666666668</v>
      </c>
      <c r="C685" s="6" t="s">
        <v>1395</v>
      </c>
      <c r="D685" s="6"/>
      <c r="E685" s="6" t="s">
        <v>4</v>
      </c>
      <c r="F685" s="6" t="s">
        <v>1553</v>
      </c>
      <c r="G685" s="6" t="s">
        <v>1249</v>
      </c>
      <c r="H685" s="11" t="str">
        <f t="shared" si="3"/>
        <v>TO:0000430 (Germination Rate) = Very Low (Below 24%)</v>
      </c>
    </row>
    <row r="686" spans="1:8" x14ac:dyDescent="0.2">
      <c r="A686" s="6" t="s">
        <v>1301</v>
      </c>
      <c r="B686" s="6">
        <v>41.666666666666664</v>
      </c>
      <c r="C686" s="6" t="s">
        <v>1305</v>
      </c>
      <c r="D686" s="6"/>
      <c r="E686" s="6" t="s">
        <v>3</v>
      </c>
      <c r="F686" s="6" t="s">
        <v>1552</v>
      </c>
      <c r="G686" s="6" t="s">
        <v>1301</v>
      </c>
      <c r="H686" s="11" t="str">
        <f t="shared" si="3"/>
        <v>TO:0000430 (Germination Rate) = Low (Between 25% and 75%)</v>
      </c>
    </row>
    <row r="687" spans="1:8" x14ac:dyDescent="0.2">
      <c r="A687" s="55" t="s">
        <v>385</v>
      </c>
      <c r="B687" s="8">
        <v>1</v>
      </c>
      <c r="C687" s="6" t="s">
        <v>1436</v>
      </c>
      <c r="D687" s="6"/>
      <c r="E687" s="6" t="s">
        <v>2</v>
      </c>
      <c r="F687" s="6" t="s">
        <v>1549</v>
      </c>
      <c r="G687" s="55" t="s">
        <v>385</v>
      </c>
      <c r="H687" s="11" t="str">
        <f t="shared" si="3"/>
        <v>TO:0000430 (Germination Rate) = Normal (Between 75% and 125%)</v>
      </c>
    </row>
    <row r="688" spans="1:8" x14ac:dyDescent="0.2">
      <c r="A688" s="55" t="s">
        <v>386</v>
      </c>
      <c r="B688" s="8">
        <v>1</v>
      </c>
      <c r="C688" s="6" t="s">
        <v>1436</v>
      </c>
      <c r="D688" s="6"/>
      <c r="E688" s="6" t="s">
        <v>2</v>
      </c>
      <c r="F688" s="6" t="s">
        <v>1549</v>
      </c>
      <c r="G688" s="55" t="s">
        <v>386</v>
      </c>
      <c r="H688" s="11" t="str">
        <f t="shared" si="3"/>
        <v>TO:0000430 (Germination Rate) = Normal (Between 75% and 125%)</v>
      </c>
    </row>
    <row r="689" spans="1:8" x14ac:dyDescent="0.2">
      <c r="A689" s="55" t="s">
        <v>387</v>
      </c>
      <c r="B689" s="8">
        <v>1</v>
      </c>
      <c r="C689" s="6" t="s">
        <v>1436</v>
      </c>
      <c r="D689" s="6"/>
      <c r="E689" s="6" t="s">
        <v>2</v>
      </c>
      <c r="F689" s="6" t="s">
        <v>1549</v>
      </c>
      <c r="G689" s="55" t="s">
        <v>387</v>
      </c>
      <c r="H689" s="11" t="str">
        <f t="shared" si="3"/>
        <v>TO:0000430 (Germination Rate) = Normal (Between 75% and 125%)</v>
      </c>
    </row>
    <row r="690" spans="1:8" x14ac:dyDescent="0.2">
      <c r="A690" s="55" t="s">
        <v>388</v>
      </c>
      <c r="B690" s="8">
        <v>1</v>
      </c>
      <c r="C690" s="6" t="s">
        <v>1436</v>
      </c>
      <c r="D690" s="6"/>
      <c r="E690" s="6" t="s">
        <v>2</v>
      </c>
      <c r="F690" s="6" t="s">
        <v>1549</v>
      </c>
      <c r="G690" s="55" t="s">
        <v>388</v>
      </c>
      <c r="H690" s="11" t="str">
        <f t="shared" si="3"/>
        <v>TO:0000430 (Germination Rate) = Normal (Between 75% and 125%)</v>
      </c>
    </row>
    <row r="691" spans="1:8" x14ac:dyDescent="0.2">
      <c r="A691" s="55" t="s">
        <v>389</v>
      </c>
      <c r="B691" s="8">
        <v>1</v>
      </c>
      <c r="C691" s="6" t="s">
        <v>1436</v>
      </c>
      <c r="D691" s="6"/>
      <c r="E691" s="6" t="s">
        <v>2</v>
      </c>
      <c r="F691" s="6" t="s">
        <v>1549</v>
      </c>
      <c r="G691" s="55" t="s">
        <v>389</v>
      </c>
      <c r="H691" s="11" t="str">
        <f t="shared" si="3"/>
        <v>TO:0000430 (Germination Rate) = Normal (Between 75% and 125%)</v>
      </c>
    </row>
    <row r="692" spans="1:8" x14ac:dyDescent="0.2">
      <c r="A692" s="55" t="s">
        <v>390</v>
      </c>
      <c r="B692" s="8">
        <v>1</v>
      </c>
      <c r="C692" s="6" t="s">
        <v>1436</v>
      </c>
      <c r="D692" s="6"/>
      <c r="E692" s="6" t="s">
        <v>2</v>
      </c>
      <c r="F692" s="6" t="s">
        <v>1549</v>
      </c>
      <c r="G692" s="55" t="s">
        <v>390</v>
      </c>
      <c r="H692" s="11" t="str">
        <f t="shared" si="3"/>
        <v>TO:0000430 (Germination Rate) = Normal (Between 75% and 125%)</v>
      </c>
    </row>
    <row r="693" spans="1:8" x14ac:dyDescent="0.2">
      <c r="A693" s="55" t="s">
        <v>391</v>
      </c>
      <c r="B693" s="8">
        <v>1</v>
      </c>
      <c r="C693" s="6" t="s">
        <v>1436</v>
      </c>
      <c r="D693" s="6"/>
      <c r="E693" s="6" t="s">
        <v>2</v>
      </c>
      <c r="F693" s="6" t="s">
        <v>1549</v>
      </c>
      <c r="G693" s="55" t="s">
        <v>391</v>
      </c>
      <c r="H693" s="11" t="str">
        <f t="shared" si="3"/>
        <v>TO:0000430 (Germination Rate) = Normal (Between 75% and 125%)</v>
      </c>
    </row>
    <row r="694" spans="1:8" x14ac:dyDescent="0.2">
      <c r="A694" s="55" t="s">
        <v>392</v>
      </c>
      <c r="B694" s="8">
        <v>1</v>
      </c>
      <c r="C694" s="6" t="s">
        <v>1436</v>
      </c>
      <c r="D694" s="6"/>
      <c r="E694" s="6" t="s">
        <v>2</v>
      </c>
      <c r="F694" s="6" t="s">
        <v>1549</v>
      </c>
      <c r="G694" s="55" t="s">
        <v>392</v>
      </c>
      <c r="H694" s="11" t="str">
        <f t="shared" si="3"/>
        <v>TO:0000430 (Germination Rate) = Normal (Between 75% and 125%)</v>
      </c>
    </row>
    <row r="695" spans="1:8" x14ac:dyDescent="0.2">
      <c r="A695" s="55" t="s">
        <v>393</v>
      </c>
      <c r="B695" s="8">
        <v>1</v>
      </c>
      <c r="C695" s="6" t="s">
        <v>1436</v>
      </c>
      <c r="D695" s="6"/>
      <c r="E695" s="6" t="s">
        <v>2</v>
      </c>
      <c r="F695" s="6" t="s">
        <v>1549</v>
      </c>
      <c r="G695" s="55" t="s">
        <v>393</v>
      </c>
      <c r="H695" s="11" t="str">
        <f t="shared" si="3"/>
        <v>TO:0000430 (Germination Rate) = Normal (Between 75% and 125%)</v>
      </c>
    </row>
    <row r="696" spans="1:8" x14ac:dyDescent="0.2">
      <c r="A696" s="55" t="s">
        <v>51</v>
      </c>
      <c r="B696" s="8">
        <v>0.7</v>
      </c>
      <c r="C696" s="6" t="s">
        <v>1436</v>
      </c>
      <c r="D696" s="6"/>
      <c r="E696" s="6" t="s">
        <v>3</v>
      </c>
      <c r="F696" s="6" t="s">
        <v>1552</v>
      </c>
      <c r="G696" s="55" t="s">
        <v>51</v>
      </c>
      <c r="H696" s="11" t="str">
        <f t="shared" si="3"/>
        <v>TO:0000430 (Germination Rate) = Low (Between 25% and 75%)</v>
      </c>
    </row>
    <row r="697" spans="1:8" x14ac:dyDescent="0.2">
      <c r="A697" s="55" t="s">
        <v>196</v>
      </c>
      <c r="B697" s="8">
        <v>0.95</v>
      </c>
      <c r="C697" s="6" t="s">
        <v>1436</v>
      </c>
      <c r="D697" s="6"/>
      <c r="E697" s="6" t="s">
        <v>2</v>
      </c>
      <c r="F697" s="6" t="s">
        <v>1549</v>
      </c>
      <c r="G697" s="55" t="s">
        <v>196</v>
      </c>
      <c r="H697" s="11" t="str">
        <f t="shared" si="3"/>
        <v>TO:0000430 (Germination Rate) = Normal (Between 75% and 125%)</v>
      </c>
    </row>
    <row r="698" spans="1:8" x14ac:dyDescent="0.2">
      <c r="A698" s="55" t="s">
        <v>394</v>
      </c>
      <c r="B698" s="8">
        <v>1</v>
      </c>
      <c r="C698" s="6" t="s">
        <v>1436</v>
      </c>
      <c r="D698" s="6"/>
      <c r="E698" s="6" t="s">
        <v>2</v>
      </c>
      <c r="F698" s="6" t="s">
        <v>1549</v>
      </c>
      <c r="G698" s="55" t="s">
        <v>394</v>
      </c>
      <c r="H698" s="11" t="str">
        <f t="shared" si="3"/>
        <v>TO:0000430 (Germination Rate) = Normal (Between 75% and 125%)</v>
      </c>
    </row>
    <row r="699" spans="1:8" x14ac:dyDescent="0.2">
      <c r="A699" s="55" t="s">
        <v>395</v>
      </c>
      <c r="B699" s="8">
        <v>1</v>
      </c>
      <c r="C699" s="6" t="s">
        <v>1436</v>
      </c>
      <c r="D699" s="6"/>
      <c r="E699" s="6" t="s">
        <v>2</v>
      </c>
      <c r="F699" s="6" t="s">
        <v>1549</v>
      </c>
      <c r="G699" s="55" t="s">
        <v>395</v>
      </c>
      <c r="H699" s="11" t="str">
        <f t="shared" si="3"/>
        <v>TO:0000430 (Germination Rate) = Normal (Between 75% and 125%)</v>
      </c>
    </row>
    <row r="700" spans="1:8" x14ac:dyDescent="0.2">
      <c r="A700" s="55" t="s">
        <v>396</v>
      </c>
      <c r="B700" s="8">
        <v>1</v>
      </c>
      <c r="C700" s="6" t="s">
        <v>1436</v>
      </c>
      <c r="D700" s="6"/>
      <c r="E700" s="6" t="s">
        <v>2</v>
      </c>
      <c r="F700" s="6" t="s">
        <v>1549</v>
      </c>
      <c r="G700" s="55" t="s">
        <v>396</v>
      </c>
      <c r="H700" s="11" t="str">
        <f t="shared" si="3"/>
        <v>TO:0000430 (Germination Rate) = Normal (Between 75% and 125%)</v>
      </c>
    </row>
    <row r="701" spans="1:8" x14ac:dyDescent="0.2">
      <c r="A701" s="55" t="s">
        <v>397</v>
      </c>
      <c r="B701" s="8">
        <v>1</v>
      </c>
      <c r="C701" s="6" t="s">
        <v>1436</v>
      </c>
      <c r="D701" s="6"/>
      <c r="E701" s="6" t="s">
        <v>2</v>
      </c>
      <c r="F701" s="6" t="s">
        <v>1549</v>
      </c>
      <c r="G701" s="55" t="s">
        <v>397</v>
      </c>
      <c r="H701" s="11" t="str">
        <f t="shared" si="3"/>
        <v>TO:0000430 (Germination Rate) = Normal (Between 75% and 125%)</v>
      </c>
    </row>
    <row r="702" spans="1:8" x14ac:dyDescent="0.2">
      <c r="A702" s="55" t="s">
        <v>197</v>
      </c>
      <c r="B702" s="8">
        <v>0.95</v>
      </c>
      <c r="C702" s="6" t="s">
        <v>1436</v>
      </c>
      <c r="D702" s="6"/>
      <c r="E702" s="6" t="s">
        <v>2</v>
      </c>
      <c r="F702" s="6" t="s">
        <v>1549</v>
      </c>
      <c r="G702" s="55" t="s">
        <v>197</v>
      </c>
      <c r="H702" s="11" t="str">
        <f t="shared" si="3"/>
        <v>TO:0000430 (Germination Rate) = Normal (Between 75% and 125%)</v>
      </c>
    </row>
    <row r="703" spans="1:8" x14ac:dyDescent="0.2">
      <c r="A703" s="55" t="s">
        <v>198</v>
      </c>
      <c r="B703" s="8">
        <v>0.95</v>
      </c>
      <c r="C703" s="6" t="s">
        <v>1436</v>
      </c>
      <c r="D703" s="6"/>
      <c r="E703" s="6" t="s">
        <v>2</v>
      </c>
      <c r="F703" s="6" t="s">
        <v>1549</v>
      </c>
      <c r="G703" s="55" t="s">
        <v>198</v>
      </c>
      <c r="H703" s="11" t="str">
        <f t="shared" si="3"/>
        <v>TO:0000430 (Germination Rate) = Normal (Between 75% and 125%)</v>
      </c>
    </row>
    <row r="704" spans="1:8" x14ac:dyDescent="0.2">
      <c r="A704" s="55" t="s">
        <v>398</v>
      </c>
      <c r="B704" s="8">
        <v>1</v>
      </c>
      <c r="C704" s="6" t="s">
        <v>1436</v>
      </c>
      <c r="D704" s="6"/>
      <c r="E704" s="6" t="s">
        <v>2</v>
      </c>
      <c r="F704" s="6" t="s">
        <v>1549</v>
      </c>
      <c r="G704" s="55" t="s">
        <v>398</v>
      </c>
      <c r="H704" s="11" t="str">
        <f t="shared" si="3"/>
        <v>TO:0000430 (Germination Rate) = Normal (Between 75% and 125%)</v>
      </c>
    </row>
    <row r="705" spans="1:8" x14ac:dyDescent="0.2">
      <c r="A705" s="55" t="s">
        <v>399</v>
      </c>
      <c r="B705" s="8">
        <v>1</v>
      </c>
      <c r="C705" s="6" t="s">
        <v>1436</v>
      </c>
      <c r="D705" s="6"/>
      <c r="E705" s="6" t="s">
        <v>2</v>
      </c>
      <c r="F705" s="6" t="s">
        <v>1549</v>
      </c>
      <c r="G705" s="55" t="s">
        <v>399</v>
      </c>
      <c r="H705" s="11" t="str">
        <f t="shared" si="3"/>
        <v>TO:0000430 (Germination Rate) = Normal (Between 75% and 125%)</v>
      </c>
    </row>
    <row r="706" spans="1:8" x14ac:dyDescent="0.2">
      <c r="A706" s="55" t="s">
        <v>199</v>
      </c>
      <c r="B706" s="8">
        <v>0.95</v>
      </c>
      <c r="C706" s="6" t="s">
        <v>1436</v>
      </c>
      <c r="D706" s="6"/>
      <c r="E706" s="6" t="s">
        <v>2</v>
      </c>
      <c r="F706" s="6" t="s">
        <v>1549</v>
      </c>
      <c r="G706" s="55" t="s">
        <v>199</v>
      </c>
      <c r="H706" s="11" t="str">
        <f t="shared" si="3"/>
        <v>TO:0000430 (Germination Rate) = Normal (Between 75% and 125%)</v>
      </c>
    </row>
    <row r="707" spans="1:8" x14ac:dyDescent="0.2">
      <c r="A707" s="55" t="s">
        <v>400</v>
      </c>
      <c r="B707" s="8">
        <v>1</v>
      </c>
      <c r="C707" s="6" t="s">
        <v>1436</v>
      </c>
      <c r="D707" s="6"/>
      <c r="E707" s="6" t="s">
        <v>2</v>
      </c>
      <c r="F707" s="6" t="s">
        <v>1549</v>
      </c>
      <c r="G707" s="55" t="s">
        <v>400</v>
      </c>
      <c r="H707" s="11" t="str">
        <f t="shared" si="3"/>
        <v>TO:0000430 (Germination Rate) = Normal (Between 75% and 125%)</v>
      </c>
    </row>
    <row r="708" spans="1:8" x14ac:dyDescent="0.2">
      <c r="A708" s="55" t="s">
        <v>401</v>
      </c>
      <c r="B708" s="8">
        <v>1</v>
      </c>
      <c r="C708" s="6" t="s">
        <v>1436</v>
      </c>
      <c r="D708" s="6"/>
      <c r="E708" s="6" t="s">
        <v>2</v>
      </c>
      <c r="F708" s="6" t="s">
        <v>1549</v>
      </c>
      <c r="G708" s="55" t="s">
        <v>401</v>
      </c>
      <c r="H708" s="11" t="str">
        <f t="shared" si="3"/>
        <v>TO:0000430 (Germination Rate) = Normal (Between 75% and 125%)</v>
      </c>
    </row>
    <row r="709" spans="1:8" x14ac:dyDescent="0.2">
      <c r="A709" s="55" t="s">
        <v>402</v>
      </c>
      <c r="B709" s="8">
        <v>1</v>
      </c>
      <c r="C709" s="6" t="s">
        <v>1436</v>
      </c>
      <c r="D709" s="6"/>
      <c r="E709" s="6" t="s">
        <v>2</v>
      </c>
      <c r="F709" s="6" t="s">
        <v>1549</v>
      </c>
      <c r="G709" s="55" t="s">
        <v>402</v>
      </c>
      <c r="H709" s="11" t="str">
        <f t="shared" si="3"/>
        <v>TO:0000430 (Germination Rate) = Normal (Between 75% and 125%)</v>
      </c>
    </row>
    <row r="710" spans="1:8" x14ac:dyDescent="0.2">
      <c r="A710" s="55" t="s">
        <v>403</v>
      </c>
      <c r="B710" s="8">
        <v>1</v>
      </c>
      <c r="C710" s="6" t="s">
        <v>1436</v>
      </c>
      <c r="D710" s="6"/>
      <c r="E710" s="6" t="s">
        <v>2</v>
      </c>
      <c r="F710" s="6" t="s">
        <v>1549</v>
      </c>
      <c r="G710" s="55" t="s">
        <v>403</v>
      </c>
      <c r="H710" s="11" t="str">
        <f t="shared" si="3"/>
        <v>TO:0000430 (Germination Rate) = Normal (Between 75% and 125%)</v>
      </c>
    </row>
    <row r="711" spans="1:8" x14ac:dyDescent="0.2">
      <c r="A711" s="55" t="s">
        <v>31</v>
      </c>
      <c r="B711" s="8">
        <v>0.5</v>
      </c>
      <c r="C711" s="6" t="s">
        <v>1436</v>
      </c>
      <c r="D711" s="6"/>
      <c r="E711" s="6" t="s">
        <v>3</v>
      </c>
      <c r="F711" s="6" t="s">
        <v>1552</v>
      </c>
      <c r="G711" s="55" t="s">
        <v>31</v>
      </c>
      <c r="H711" s="11" t="str">
        <f t="shared" si="3"/>
        <v>TO:0000430 (Germination Rate) = Low (Between 25% and 75%)</v>
      </c>
    </row>
    <row r="712" spans="1:8" x14ac:dyDescent="0.2">
      <c r="A712" s="55" t="s">
        <v>404</v>
      </c>
      <c r="B712" s="8">
        <v>1</v>
      </c>
      <c r="C712" s="6" t="s">
        <v>1436</v>
      </c>
      <c r="D712" s="6"/>
      <c r="E712" s="6" t="s">
        <v>2</v>
      </c>
      <c r="F712" s="6" t="s">
        <v>1549</v>
      </c>
      <c r="G712" s="55" t="s">
        <v>404</v>
      </c>
      <c r="H712" s="11" t="str">
        <f t="shared" si="3"/>
        <v>TO:0000430 (Germination Rate) = Normal (Between 75% and 125%)</v>
      </c>
    </row>
    <row r="713" spans="1:8" x14ac:dyDescent="0.2">
      <c r="A713" s="55" t="s">
        <v>405</v>
      </c>
      <c r="B713" s="8">
        <v>1</v>
      </c>
      <c r="C713" s="6" t="s">
        <v>1436</v>
      </c>
      <c r="D713" s="6"/>
      <c r="E713" s="6" t="s">
        <v>2</v>
      </c>
      <c r="F713" s="6" t="s">
        <v>1549</v>
      </c>
      <c r="G713" s="55" t="s">
        <v>405</v>
      </c>
      <c r="H713" s="11" t="str">
        <f t="shared" si="3"/>
        <v>TO:0000430 (Germination Rate) = Normal (Between 75% and 125%)</v>
      </c>
    </row>
    <row r="714" spans="1:8" x14ac:dyDescent="0.2">
      <c r="A714" s="55" t="s">
        <v>406</v>
      </c>
      <c r="B714" s="8">
        <v>1</v>
      </c>
      <c r="C714" s="6" t="s">
        <v>1436</v>
      </c>
      <c r="D714" s="6"/>
      <c r="E714" s="6" t="s">
        <v>2</v>
      </c>
      <c r="F714" s="6" t="s">
        <v>1549</v>
      </c>
      <c r="G714" s="55" t="s">
        <v>406</v>
      </c>
      <c r="H714" s="11" t="str">
        <f t="shared" si="3"/>
        <v>TO:0000430 (Germination Rate) = Normal (Between 75% and 125%)</v>
      </c>
    </row>
    <row r="715" spans="1:8" x14ac:dyDescent="0.2">
      <c r="A715" s="55" t="s">
        <v>407</v>
      </c>
      <c r="B715" s="8">
        <v>1</v>
      </c>
      <c r="C715" s="6" t="s">
        <v>1436</v>
      </c>
      <c r="D715" s="6"/>
      <c r="E715" s="6" t="s">
        <v>2</v>
      </c>
      <c r="F715" s="6" t="s">
        <v>1549</v>
      </c>
      <c r="G715" s="55" t="s">
        <v>407</v>
      </c>
      <c r="H715" s="11" t="str">
        <f t="shared" si="3"/>
        <v>TO:0000430 (Germination Rate) = Normal (Between 75% and 125%)</v>
      </c>
    </row>
    <row r="716" spans="1:8" x14ac:dyDescent="0.2">
      <c r="A716" s="55" t="s">
        <v>408</v>
      </c>
      <c r="B716" s="8">
        <v>1</v>
      </c>
      <c r="C716" s="6" t="s">
        <v>1436</v>
      </c>
      <c r="D716" s="6"/>
      <c r="E716" s="6" t="s">
        <v>2</v>
      </c>
      <c r="F716" s="6" t="s">
        <v>1549</v>
      </c>
      <c r="G716" s="55" t="s">
        <v>408</v>
      </c>
      <c r="H716" s="11" t="str">
        <f t="shared" si="3"/>
        <v>TO:0000430 (Germination Rate) = Normal (Between 75% and 125%)</v>
      </c>
    </row>
    <row r="717" spans="1:8" x14ac:dyDescent="0.2">
      <c r="A717" s="55" t="s">
        <v>409</v>
      </c>
      <c r="B717" s="8">
        <v>1</v>
      </c>
      <c r="C717" s="6" t="s">
        <v>1436</v>
      </c>
      <c r="D717" s="6"/>
      <c r="E717" s="6" t="s">
        <v>2</v>
      </c>
      <c r="F717" s="6" t="s">
        <v>1549</v>
      </c>
      <c r="G717" s="55" t="s">
        <v>409</v>
      </c>
      <c r="H717" s="11" t="str">
        <f t="shared" si="3"/>
        <v>TO:0000430 (Germination Rate) = Normal (Between 75% and 125%)</v>
      </c>
    </row>
    <row r="718" spans="1:8" x14ac:dyDescent="0.2">
      <c r="A718" s="55" t="s">
        <v>200</v>
      </c>
      <c r="B718" s="8">
        <v>0.95</v>
      </c>
      <c r="C718" s="6" t="s">
        <v>1436</v>
      </c>
      <c r="D718" s="6"/>
      <c r="E718" s="6" t="s">
        <v>2</v>
      </c>
      <c r="F718" s="6" t="s">
        <v>1549</v>
      </c>
      <c r="G718" s="55" t="s">
        <v>200</v>
      </c>
      <c r="H718" s="11" t="str">
        <f t="shared" si="3"/>
        <v>TO:0000430 (Germination Rate) = Normal (Between 75% and 125%)</v>
      </c>
    </row>
    <row r="719" spans="1:8" x14ac:dyDescent="0.2">
      <c r="A719" s="55" t="s">
        <v>410</v>
      </c>
      <c r="B719" s="8">
        <v>1</v>
      </c>
      <c r="C719" s="6" t="s">
        <v>1436</v>
      </c>
      <c r="D719" s="6"/>
      <c r="E719" s="6" t="s">
        <v>2</v>
      </c>
      <c r="F719" s="6" t="s">
        <v>1549</v>
      </c>
      <c r="G719" s="55" t="s">
        <v>410</v>
      </c>
      <c r="H719" s="11" t="str">
        <f t="shared" si="3"/>
        <v>TO:0000430 (Germination Rate) = Normal (Between 75% and 125%)</v>
      </c>
    </row>
    <row r="720" spans="1:8" x14ac:dyDescent="0.2">
      <c r="A720" s="55" t="s">
        <v>411</v>
      </c>
      <c r="B720" s="8">
        <v>1</v>
      </c>
      <c r="C720" s="6" t="s">
        <v>1436</v>
      </c>
      <c r="D720" s="6"/>
      <c r="E720" s="6" t="s">
        <v>2</v>
      </c>
      <c r="F720" s="6" t="s">
        <v>1549</v>
      </c>
      <c r="G720" s="55" t="s">
        <v>411</v>
      </c>
      <c r="H720" s="11" t="str">
        <f t="shared" si="3"/>
        <v>TO:0000430 (Germination Rate) = Normal (Between 75% and 125%)</v>
      </c>
    </row>
    <row r="721" spans="1:8" x14ac:dyDescent="0.2">
      <c r="A721" s="55" t="s">
        <v>44</v>
      </c>
      <c r="B721" s="8">
        <v>0.65</v>
      </c>
      <c r="C721" s="6" t="s">
        <v>1436</v>
      </c>
      <c r="D721" s="6"/>
      <c r="E721" s="6" t="s">
        <v>3</v>
      </c>
      <c r="F721" s="6" t="s">
        <v>1552</v>
      </c>
      <c r="G721" s="55" t="s">
        <v>44</v>
      </c>
      <c r="H721" s="11" t="str">
        <f t="shared" si="3"/>
        <v>TO:0000430 (Germination Rate) = Low (Between 25% and 75%)</v>
      </c>
    </row>
    <row r="722" spans="1:8" x14ac:dyDescent="0.2">
      <c r="A722" s="55" t="s">
        <v>201</v>
      </c>
      <c r="B722" s="8">
        <v>0.95</v>
      </c>
      <c r="C722" s="6" t="s">
        <v>1436</v>
      </c>
      <c r="D722" s="6"/>
      <c r="E722" s="6" t="s">
        <v>2</v>
      </c>
      <c r="F722" s="6" t="s">
        <v>1549</v>
      </c>
      <c r="G722" s="55" t="s">
        <v>201</v>
      </c>
      <c r="H722" s="11" t="str">
        <f t="shared" si="3"/>
        <v>TO:0000430 (Germination Rate) = Normal (Between 75% and 125%)</v>
      </c>
    </row>
    <row r="723" spans="1:8" x14ac:dyDescent="0.2">
      <c r="A723" s="55" t="s">
        <v>77</v>
      </c>
      <c r="B723" s="8">
        <v>0.85</v>
      </c>
      <c r="C723" s="6" t="s">
        <v>1436</v>
      </c>
      <c r="D723" s="6"/>
      <c r="E723" s="6" t="s">
        <v>2</v>
      </c>
      <c r="F723" s="6" t="s">
        <v>1549</v>
      </c>
      <c r="G723" s="55" t="s">
        <v>77</v>
      </c>
      <c r="H723" s="11" t="str">
        <f t="shared" si="3"/>
        <v>TO:0000430 (Germination Rate) = Normal (Between 75% and 125%)</v>
      </c>
    </row>
    <row r="724" spans="1:8" x14ac:dyDescent="0.2">
      <c r="A724" s="55" t="s">
        <v>202</v>
      </c>
      <c r="B724" s="8">
        <v>0.95</v>
      </c>
      <c r="C724" s="6" t="s">
        <v>1436</v>
      </c>
      <c r="D724" s="6"/>
      <c r="E724" s="6" t="s">
        <v>2</v>
      </c>
      <c r="F724" s="6" t="s">
        <v>1549</v>
      </c>
      <c r="G724" s="55" t="s">
        <v>202</v>
      </c>
      <c r="H724" s="11" t="str">
        <f t="shared" si="3"/>
        <v>TO:0000430 (Germination Rate) = Normal (Between 75% and 125%)</v>
      </c>
    </row>
    <row r="725" spans="1:8" x14ac:dyDescent="0.2">
      <c r="A725" s="55" t="s">
        <v>412</v>
      </c>
      <c r="B725" s="8">
        <v>1</v>
      </c>
      <c r="C725" s="6" t="s">
        <v>1436</v>
      </c>
      <c r="D725" s="6"/>
      <c r="E725" s="6" t="s">
        <v>2</v>
      </c>
      <c r="F725" s="6" t="s">
        <v>1549</v>
      </c>
      <c r="G725" s="55" t="s">
        <v>412</v>
      </c>
      <c r="H725" s="11" t="str">
        <f t="shared" si="3"/>
        <v>TO:0000430 (Germination Rate) = Normal (Between 75% and 125%)</v>
      </c>
    </row>
    <row r="726" spans="1:8" x14ac:dyDescent="0.2">
      <c r="A726" s="55" t="s">
        <v>75</v>
      </c>
      <c r="B726" s="8">
        <v>0.8</v>
      </c>
      <c r="C726" s="6" t="s">
        <v>1436</v>
      </c>
      <c r="D726" s="6"/>
      <c r="E726" s="6" t="s">
        <v>2</v>
      </c>
      <c r="F726" s="6" t="s">
        <v>1549</v>
      </c>
      <c r="G726" s="55" t="s">
        <v>75</v>
      </c>
      <c r="H726" s="11" t="str">
        <f t="shared" si="3"/>
        <v>TO:0000430 (Germination Rate) = Normal (Between 75% and 125%)</v>
      </c>
    </row>
    <row r="727" spans="1:8" x14ac:dyDescent="0.2">
      <c r="A727" s="55" t="s">
        <v>203</v>
      </c>
      <c r="B727" s="8">
        <v>0.95</v>
      </c>
      <c r="C727" s="6" t="s">
        <v>1436</v>
      </c>
      <c r="D727" s="6"/>
      <c r="E727" s="6" t="s">
        <v>2</v>
      </c>
      <c r="F727" s="6" t="s">
        <v>1549</v>
      </c>
      <c r="G727" s="55" t="s">
        <v>203</v>
      </c>
      <c r="H727" s="11" t="str">
        <f t="shared" si="3"/>
        <v>TO:0000430 (Germination Rate) = Normal (Between 75% and 125%)</v>
      </c>
    </row>
    <row r="728" spans="1:8" x14ac:dyDescent="0.2">
      <c r="A728" s="55" t="s">
        <v>43</v>
      </c>
      <c r="B728" s="8">
        <v>0.6</v>
      </c>
      <c r="C728" s="6" t="s">
        <v>1436</v>
      </c>
      <c r="D728" s="6"/>
      <c r="E728" s="6" t="s">
        <v>3</v>
      </c>
      <c r="F728" s="6" t="s">
        <v>1552</v>
      </c>
      <c r="G728" s="55" t="s">
        <v>43</v>
      </c>
      <c r="H728" s="11" t="str">
        <f t="shared" si="3"/>
        <v>TO:0000430 (Germination Rate) = Low (Between 25% and 75%)</v>
      </c>
    </row>
    <row r="729" spans="1:8" x14ac:dyDescent="0.2">
      <c r="A729" s="55" t="s">
        <v>413</v>
      </c>
      <c r="B729" s="8">
        <v>1</v>
      </c>
      <c r="C729" s="6" t="s">
        <v>1436</v>
      </c>
      <c r="D729" s="6"/>
      <c r="E729" s="6" t="s">
        <v>2</v>
      </c>
      <c r="F729" s="6" t="s">
        <v>1549</v>
      </c>
      <c r="G729" s="55" t="s">
        <v>413</v>
      </c>
      <c r="H729" s="11" t="str">
        <f t="shared" si="3"/>
        <v>TO:0000430 (Germination Rate) = Normal (Between 75% and 125%)</v>
      </c>
    </row>
    <row r="730" spans="1:8" x14ac:dyDescent="0.2">
      <c r="A730" s="55" t="s">
        <v>414</v>
      </c>
      <c r="B730" s="8">
        <v>1</v>
      </c>
      <c r="C730" s="6" t="s">
        <v>1436</v>
      </c>
      <c r="D730" s="6"/>
      <c r="E730" s="6" t="s">
        <v>2</v>
      </c>
      <c r="F730" s="6" t="s">
        <v>1549</v>
      </c>
      <c r="G730" s="55" t="s">
        <v>414</v>
      </c>
      <c r="H730" s="11" t="str">
        <f t="shared" si="3"/>
        <v>TO:0000430 (Germination Rate) = Normal (Between 75% and 125%)</v>
      </c>
    </row>
    <row r="731" spans="1:8" x14ac:dyDescent="0.2">
      <c r="A731" s="55" t="s">
        <v>415</v>
      </c>
      <c r="B731" s="8">
        <v>1</v>
      </c>
      <c r="C731" s="6" t="s">
        <v>1436</v>
      </c>
      <c r="D731" s="6"/>
      <c r="E731" s="6" t="s">
        <v>2</v>
      </c>
      <c r="F731" s="6" t="s">
        <v>1549</v>
      </c>
      <c r="G731" s="55" t="s">
        <v>415</v>
      </c>
      <c r="H731" s="11" t="str">
        <f t="shared" si="3"/>
        <v>TO:0000430 (Germination Rate) = Normal (Between 75% and 125%)</v>
      </c>
    </row>
    <row r="732" spans="1:8" x14ac:dyDescent="0.2">
      <c r="A732" s="55" t="s">
        <v>416</v>
      </c>
      <c r="B732" s="8">
        <v>1</v>
      </c>
      <c r="C732" s="6" t="s">
        <v>1436</v>
      </c>
      <c r="D732" s="6"/>
      <c r="E732" s="6" t="s">
        <v>2</v>
      </c>
      <c r="F732" s="6" t="s">
        <v>1549</v>
      </c>
      <c r="G732" s="55" t="s">
        <v>416</v>
      </c>
      <c r="H732" s="11" t="str">
        <f t="shared" si="3"/>
        <v>TO:0000430 (Germination Rate) = Normal (Between 75% and 125%)</v>
      </c>
    </row>
    <row r="733" spans="1:8" x14ac:dyDescent="0.2">
      <c r="A733" s="55" t="s">
        <v>417</v>
      </c>
      <c r="B733" s="8">
        <v>1</v>
      </c>
      <c r="C733" s="6" t="s">
        <v>1436</v>
      </c>
      <c r="D733" s="6"/>
      <c r="E733" s="6" t="s">
        <v>2</v>
      </c>
      <c r="F733" s="6" t="s">
        <v>1549</v>
      </c>
      <c r="G733" s="55" t="s">
        <v>417</v>
      </c>
      <c r="H733" s="11" t="str">
        <f t="shared" si="3"/>
        <v>TO:0000430 (Germination Rate) = Normal (Between 75% and 125%)</v>
      </c>
    </row>
    <row r="734" spans="1:8" x14ac:dyDescent="0.2">
      <c r="A734" s="55" t="s">
        <v>418</v>
      </c>
      <c r="B734" s="8">
        <v>1</v>
      </c>
      <c r="C734" s="6" t="s">
        <v>1436</v>
      </c>
      <c r="D734" s="6"/>
      <c r="E734" s="6" t="s">
        <v>2</v>
      </c>
      <c r="F734" s="6" t="s">
        <v>1549</v>
      </c>
      <c r="G734" s="55" t="s">
        <v>418</v>
      </c>
      <c r="H734" s="11" t="str">
        <f t="shared" si="3"/>
        <v>TO:0000430 (Germination Rate) = Normal (Between 75% and 125%)</v>
      </c>
    </row>
    <row r="735" spans="1:8" x14ac:dyDescent="0.2">
      <c r="A735" s="55" t="s">
        <v>419</v>
      </c>
      <c r="B735" s="8">
        <v>1</v>
      </c>
      <c r="C735" s="6" t="s">
        <v>1436</v>
      </c>
      <c r="D735" s="6"/>
      <c r="E735" s="6" t="s">
        <v>2</v>
      </c>
      <c r="F735" s="6" t="s">
        <v>1549</v>
      </c>
      <c r="G735" s="55" t="s">
        <v>419</v>
      </c>
      <c r="H735" s="11" t="str">
        <f>CONCATENATE("TO:0000430 (Germination Rate) = ", F735)</f>
        <v>TO:0000430 (Germination Rate) = Normal (Between 75% and 125%)</v>
      </c>
    </row>
    <row r="736" spans="1:8" x14ac:dyDescent="0.2">
      <c r="A736" s="55" t="s">
        <v>204</v>
      </c>
      <c r="B736" s="8">
        <v>0.95</v>
      </c>
      <c r="C736" s="6" t="s">
        <v>1436</v>
      </c>
      <c r="D736" s="6"/>
      <c r="E736" s="6" t="s">
        <v>2</v>
      </c>
      <c r="F736" s="6" t="s">
        <v>1549</v>
      </c>
      <c r="G736" s="55" t="s">
        <v>204</v>
      </c>
      <c r="H736" s="11" t="str">
        <f>CONCATENATE("TO:0000430 (Germination Rate) = ", F736)</f>
        <v>TO:0000430 (Germination Rate) = Normal (Between 75% and 125%)</v>
      </c>
    </row>
    <row r="737" spans="1:8" x14ac:dyDescent="0.2">
      <c r="A737" s="55" t="s">
        <v>420</v>
      </c>
      <c r="B737" s="8">
        <v>1</v>
      </c>
      <c r="C737" s="6" t="s">
        <v>1436</v>
      </c>
      <c r="D737" s="6"/>
      <c r="E737" s="6" t="s">
        <v>2</v>
      </c>
      <c r="F737" s="6" t="s">
        <v>1549</v>
      </c>
      <c r="G737" s="55" t="s">
        <v>420</v>
      </c>
      <c r="H737" s="11" t="str">
        <f>CONCATENATE("TO:0000430 (Germination Rate) = ", F737)</f>
        <v>TO:0000430 (Germination Rate) = Normal (Between 75% and 125%)</v>
      </c>
    </row>
    <row r="738" spans="1:8" x14ac:dyDescent="0.2">
      <c r="A738" s="55" t="s">
        <v>421</v>
      </c>
      <c r="B738" s="8">
        <v>1</v>
      </c>
      <c r="C738" s="6" t="s">
        <v>1436</v>
      </c>
      <c r="D738" s="6"/>
      <c r="E738" s="6" t="s">
        <v>2</v>
      </c>
      <c r="F738" s="6" t="s">
        <v>1549</v>
      </c>
      <c r="G738" s="55" t="s">
        <v>421</v>
      </c>
      <c r="H738" s="11" t="str">
        <f>CONCATENATE("TO:0000430 (Germination Rate) = ", F738)</f>
        <v>TO:0000430 (Germination Rate) = Normal (Between 75% and 125%)</v>
      </c>
    </row>
    <row r="739" spans="1:8" x14ac:dyDescent="0.2">
      <c r="A739" s="55" t="s">
        <v>422</v>
      </c>
      <c r="B739" s="8">
        <v>1</v>
      </c>
      <c r="C739" s="6" t="s">
        <v>1436</v>
      </c>
      <c r="D739" s="6"/>
      <c r="E739" s="6" t="s">
        <v>2</v>
      </c>
      <c r="F739" s="6" t="s">
        <v>1549</v>
      </c>
      <c r="G739" s="55" t="s">
        <v>422</v>
      </c>
      <c r="H739" s="11" t="str">
        <f>CONCATENATE("TO:0000430 (Germination Rate) = ", F739)</f>
        <v>TO:0000430 (Germination Rate) = Normal (Between 75% and 125%)</v>
      </c>
    </row>
    <row r="740" spans="1:8" x14ac:dyDescent="0.2">
      <c r="A740" s="55" t="s">
        <v>109</v>
      </c>
      <c r="B740" s="8">
        <v>0.9</v>
      </c>
      <c r="C740" s="6" t="s">
        <v>1436</v>
      </c>
      <c r="D740" s="6"/>
      <c r="E740" s="6" t="s">
        <v>2</v>
      </c>
      <c r="F740" s="6" t="s">
        <v>1549</v>
      </c>
      <c r="G740" s="55" t="s">
        <v>109</v>
      </c>
      <c r="H740" s="11" t="str">
        <f>CONCATENATE("TO:0000430 (Germination Rate) = ", F740)</f>
        <v>TO:0000430 (Germination Rate) = Normal (Between 75% and 125%)</v>
      </c>
    </row>
    <row r="741" spans="1:8" x14ac:dyDescent="0.2">
      <c r="A741" s="55" t="s">
        <v>110</v>
      </c>
      <c r="B741" s="8">
        <v>0.9</v>
      </c>
      <c r="C741" s="6" t="s">
        <v>1436</v>
      </c>
      <c r="D741" s="6"/>
      <c r="E741" s="6" t="s">
        <v>2</v>
      </c>
      <c r="F741" s="6" t="s">
        <v>1549</v>
      </c>
      <c r="G741" s="55" t="s">
        <v>110</v>
      </c>
      <c r="H741" s="11" t="str">
        <f>CONCATENATE("TO:0000430 (Germination Rate) = ", F741)</f>
        <v>TO:0000430 (Germination Rate) = Normal (Between 75% and 125%)</v>
      </c>
    </row>
    <row r="742" spans="1:8" x14ac:dyDescent="0.2">
      <c r="A742" s="55" t="s">
        <v>423</v>
      </c>
      <c r="B742" s="8">
        <v>1</v>
      </c>
      <c r="C742" s="6" t="s">
        <v>1436</v>
      </c>
      <c r="D742" s="6"/>
      <c r="E742" s="6" t="s">
        <v>2</v>
      </c>
      <c r="F742" s="6" t="s">
        <v>1549</v>
      </c>
      <c r="G742" s="55" t="s">
        <v>423</v>
      </c>
      <c r="H742" s="11" t="str">
        <f>CONCATENATE("TO:0000430 (Germination Rate) = ", F742)</f>
        <v>TO:0000430 (Germination Rate) = Normal (Between 75% and 125%)</v>
      </c>
    </row>
    <row r="743" spans="1:8" x14ac:dyDescent="0.2">
      <c r="A743" s="55" t="s">
        <v>424</v>
      </c>
      <c r="B743" s="8">
        <v>1</v>
      </c>
      <c r="C743" s="6" t="s">
        <v>1436</v>
      </c>
      <c r="D743" s="6"/>
      <c r="E743" s="6" t="s">
        <v>2</v>
      </c>
      <c r="F743" s="6" t="s">
        <v>1549</v>
      </c>
      <c r="G743" s="55" t="s">
        <v>424</v>
      </c>
      <c r="H743" s="11" t="str">
        <f>CONCATENATE("TO:0000430 (Germination Rate) = ", F743)</f>
        <v>TO:0000430 (Germination Rate) = Normal (Between 75% and 125%)</v>
      </c>
    </row>
    <row r="744" spans="1:8" x14ac:dyDescent="0.2">
      <c r="A744" s="55" t="s">
        <v>425</v>
      </c>
      <c r="B744" s="8">
        <v>1</v>
      </c>
      <c r="C744" s="6" t="s">
        <v>1436</v>
      </c>
      <c r="D744" s="6"/>
      <c r="E744" s="6" t="s">
        <v>2</v>
      </c>
      <c r="F744" s="6" t="s">
        <v>1549</v>
      </c>
      <c r="G744" s="55" t="s">
        <v>425</v>
      </c>
      <c r="H744" s="11" t="str">
        <f>CONCATENATE("TO:0000430 (Germination Rate) = ", F744)</f>
        <v>TO:0000430 (Germination Rate) = Normal (Between 75% and 125%)</v>
      </c>
    </row>
    <row r="745" spans="1:8" x14ac:dyDescent="0.2">
      <c r="A745" s="6" t="s">
        <v>1383</v>
      </c>
      <c r="B745" s="6">
        <v>41.666666666666664</v>
      </c>
      <c r="C745" s="6" t="s">
        <v>1389</v>
      </c>
      <c r="D745" s="6"/>
      <c r="E745" s="6" t="s">
        <v>3</v>
      </c>
      <c r="F745" s="6" t="s">
        <v>1552</v>
      </c>
      <c r="G745" s="6" t="s">
        <v>1383</v>
      </c>
      <c r="H745" s="11" t="str">
        <f>CONCATENATE("TO:0000430 (Germination Rate) = ", F745)</f>
        <v>TO:0000430 (Germination Rate) = Low (Between 25% and 75%)</v>
      </c>
    </row>
    <row r="746" spans="1:8" x14ac:dyDescent="0.2">
      <c r="A746" s="6" t="s">
        <v>1384</v>
      </c>
      <c r="B746" s="6">
        <v>41.666666666666664</v>
      </c>
      <c r="C746" s="6" t="s">
        <v>1389</v>
      </c>
      <c r="D746" s="6"/>
      <c r="E746" s="6" t="s">
        <v>3</v>
      </c>
      <c r="F746" s="6" t="s">
        <v>1552</v>
      </c>
      <c r="G746" s="6" t="s">
        <v>1384</v>
      </c>
      <c r="H746" s="11" t="str">
        <f>CONCATENATE("TO:0000430 (Germination Rate) = ", F746)</f>
        <v>TO:0000430 (Germination Rate) = Low (Between 25% and 75%)</v>
      </c>
    </row>
    <row r="747" spans="1:8" x14ac:dyDescent="0.2">
      <c r="A747" s="2" t="s">
        <v>1250</v>
      </c>
      <c r="B747" s="6">
        <v>100</v>
      </c>
      <c r="C747" s="6" t="s">
        <v>1255</v>
      </c>
      <c r="D747" s="6"/>
      <c r="E747" s="6" t="s">
        <v>2</v>
      </c>
      <c r="F747" s="6" t="s">
        <v>1549</v>
      </c>
      <c r="G747" s="2" t="s">
        <v>1250</v>
      </c>
      <c r="H747" s="11" t="str">
        <f>CONCATENATE("TO:0000430 (Germination Rate) = ", F747)</f>
        <v>TO:0000430 (Germination Rate) = Normal (Between 75% and 125%)</v>
      </c>
    </row>
    <row r="748" spans="1:8" x14ac:dyDescent="0.2">
      <c r="A748" s="6" t="s">
        <v>1385</v>
      </c>
      <c r="B748" s="6">
        <v>41.666666666666664</v>
      </c>
      <c r="C748" s="6" t="s">
        <v>1389</v>
      </c>
      <c r="D748" s="6"/>
      <c r="E748" s="6" t="s">
        <v>3</v>
      </c>
      <c r="F748" s="6" t="s">
        <v>1552</v>
      </c>
      <c r="G748" s="6" t="s">
        <v>1385</v>
      </c>
      <c r="H748" s="11" t="str">
        <f>CONCATENATE("TO:0000430 (Germination Rate) = ", F748)</f>
        <v>TO:0000430 (Germination Rate) = Low (Between 25% and 75%)</v>
      </c>
    </row>
    <row r="749" spans="1:8" x14ac:dyDescent="0.2">
      <c r="A749" s="2" t="s">
        <v>1281</v>
      </c>
      <c r="B749" s="6">
        <v>75</v>
      </c>
      <c r="C749" s="6" t="s">
        <v>1293</v>
      </c>
      <c r="D749" s="6"/>
      <c r="E749" s="6" t="s">
        <v>2</v>
      </c>
      <c r="F749" s="6" t="s">
        <v>1549</v>
      </c>
      <c r="G749" s="2" t="s">
        <v>1281</v>
      </c>
      <c r="H749" s="11" t="str">
        <f>CONCATENATE("TO:0000430 (Germination Rate) = ", F749)</f>
        <v>TO:0000430 (Germination Rate) = Normal (Between 75% and 125%)</v>
      </c>
    </row>
    <row r="750" spans="1:8" x14ac:dyDescent="0.2">
      <c r="A750" s="6" t="s">
        <v>1386</v>
      </c>
      <c r="B750" s="6">
        <v>33.333333333333336</v>
      </c>
      <c r="C750" s="6" t="s">
        <v>1389</v>
      </c>
      <c r="D750" s="6"/>
      <c r="E750" s="6" t="s">
        <v>3</v>
      </c>
      <c r="F750" s="6" t="s">
        <v>1552</v>
      </c>
      <c r="G750" s="6" t="s">
        <v>1386</v>
      </c>
      <c r="H750" s="11" t="str">
        <f>CONCATENATE("TO:0000430 (Germination Rate) = ", F750)</f>
        <v>TO:0000430 (Germination Rate) = Low (Between 25% and 75%)</v>
      </c>
    </row>
    <row r="751" spans="1:8" x14ac:dyDescent="0.2">
      <c r="A751" s="6" t="s">
        <v>1387</v>
      </c>
      <c r="B751" s="6">
        <v>33.333333333333336</v>
      </c>
      <c r="C751" s="6" t="s">
        <v>1389</v>
      </c>
      <c r="D751" s="6"/>
      <c r="E751" s="6" t="s">
        <v>3</v>
      </c>
      <c r="F751" s="6" t="s">
        <v>1552</v>
      </c>
      <c r="G751" s="6" t="s">
        <v>1387</v>
      </c>
      <c r="H751" s="11" t="str">
        <f>CONCATENATE("TO:0000430 (Germination Rate) = ", F751)</f>
        <v>TO:0000430 (Germination Rate) = Low (Between 25% and 75%)</v>
      </c>
    </row>
    <row r="752" spans="1:8" x14ac:dyDescent="0.2">
      <c r="A752" s="6" t="s">
        <v>1257</v>
      </c>
      <c r="B752" s="6">
        <v>16.666666666666668</v>
      </c>
      <c r="C752" s="6" t="s">
        <v>1293</v>
      </c>
      <c r="D752" s="6"/>
      <c r="E752" s="6" t="s">
        <v>4</v>
      </c>
      <c r="F752" s="6" t="s">
        <v>1553</v>
      </c>
      <c r="G752" s="6" t="s">
        <v>1257</v>
      </c>
      <c r="H752" s="11" t="str">
        <f>CONCATENATE("TO:0000430 (Germination Rate) = ", F752)</f>
        <v>TO:0000430 (Germination Rate) = Very Low (Below 24%)</v>
      </c>
    </row>
    <row r="753" spans="1:8" x14ac:dyDescent="0.2">
      <c r="A753" s="2" t="s">
        <v>1251</v>
      </c>
      <c r="B753" s="6">
        <v>66.666666666666671</v>
      </c>
      <c r="C753" s="6" t="s">
        <v>1255</v>
      </c>
      <c r="D753" s="6"/>
      <c r="E753" s="6" t="s">
        <v>3</v>
      </c>
      <c r="F753" s="6" t="s">
        <v>1552</v>
      </c>
      <c r="G753" s="2" t="s">
        <v>1251</v>
      </c>
      <c r="H753" s="11" t="str">
        <f>CONCATENATE("TO:0000430 (Germination Rate) = ", F753)</f>
        <v>TO:0000430 (Germination Rate) = Low (Between 25% and 75%)</v>
      </c>
    </row>
    <row r="754" spans="1:8" x14ac:dyDescent="0.2">
      <c r="A754" s="6" t="s">
        <v>1388</v>
      </c>
      <c r="B754" s="6">
        <v>25</v>
      </c>
      <c r="C754" s="6" t="s">
        <v>1389</v>
      </c>
      <c r="D754" s="6"/>
      <c r="E754" s="6" t="s">
        <v>3</v>
      </c>
      <c r="F754" s="6" t="s">
        <v>1552</v>
      </c>
      <c r="G754" s="6" t="s">
        <v>1388</v>
      </c>
      <c r="H754" s="11" t="str">
        <f>CONCATENATE("TO:0000430 (Germination Rate) = ", F754)</f>
        <v>TO:0000430 (Germination Rate) = Low (Between 25% and 75%)</v>
      </c>
    </row>
    <row r="755" spans="1:8" x14ac:dyDescent="0.2">
      <c r="A755" s="6" t="s">
        <v>1139</v>
      </c>
      <c r="B755" s="8">
        <v>0.75</v>
      </c>
      <c r="C755" s="6" t="s">
        <v>1439</v>
      </c>
      <c r="D755" s="6"/>
      <c r="E755" s="6" t="s">
        <v>2</v>
      </c>
      <c r="F755" s="6" t="s">
        <v>1549</v>
      </c>
      <c r="G755" s="6" t="s">
        <v>1139</v>
      </c>
      <c r="H755" s="11" t="str">
        <f>CONCATENATE("TO:0000430 (Germination Rate) = ", F755)</f>
        <v>TO:0000430 (Germination Rate) = Normal (Between 75% and 125%)</v>
      </c>
    </row>
    <row r="756" spans="1:8" x14ac:dyDescent="0.2">
      <c r="A756" s="6" t="s">
        <v>1302</v>
      </c>
      <c r="B756" s="6">
        <v>33.333333333333336</v>
      </c>
      <c r="C756" s="6" t="s">
        <v>1305</v>
      </c>
      <c r="D756" s="6"/>
      <c r="E756" s="6" t="s">
        <v>3</v>
      </c>
      <c r="F756" s="6" t="s">
        <v>1552</v>
      </c>
      <c r="G756" s="6" t="s">
        <v>1302</v>
      </c>
      <c r="H756" s="11" t="str">
        <f>CONCATENATE("TO:0000430 (Germination Rate) = ", F756)</f>
        <v>TO:0000430 (Germination Rate) = Low (Between 25% and 75%)</v>
      </c>
    </row>
    <row r="757" spans="1:8" x14ac:dyDescent="0.2">
      <c r="A757" s="6" t="s">
        <v>1390</v>
      </c>
      <c r="B757" s="6">
        <v>25</v>
      </c>
      <c r="C757" s="6" t="s">
        <v>1393</v>
      </c>
      <c r="D757" s="6"/>
      <c r="E757" s="6" t="s">
        <v>3</v>
      </c>
      <c r="F757" s="6" t="s">
        <v>1552</v>
      </c>
      <c r="G757" s="6" t="s">
        <v>1390</v>
      </c>
      <c r="H757" s="11" t="str">
        <f>CONCATENATE("TO:0000430 (Germination Rate) = ", F757)</f>
        <v>TO:0000430 (Germination Rate) = Low (Between 25% and 75%)</v>
      </c>
    </row>
    <row r="758" spans="1:8" x14ac:dyDescent="0.2">
      <c r="A758" s="6" t="s">
        <v>1140</v>
      </c>
      <c r="B758" s="8">
        <v>0.85</v>
      </c>
      <c r="C758" s="6" t="s">
        <v>1439</v>
      </c>
      <c r="D758" s="6"/>
      <c r="E758" s="6" t="s">
        <v>2</v>
      </c>
      <c r="F758" s="6" t="s">
        <v>1549</v>
      </c>
      <c r="G758" s="6" t="s">
        <v>1140</v>
      </c>
      <c r="H758" s="11" t="str">
        <f>CONCATENATE("TO:0000430 (Germination Rate) = ", F758)</f>
        <v>TO:0000430 (Germination Rate) = Normal (Between 75% and 125%)</v>
      </c>
    </row>
    <row r="759" spans="1:8" x14ac:dyDescent="0.2">
      <c r="A759" s="6" t="s">
        <v>1141</v>
      </c>
      <c r="B759" s="8">
        <v>0.55000000000000004</v>
      </c>
      <c r="C759" s="6" t="s">
        <v>1439</v>
      </c>
      <c r="D759" s="6"/>
      <c r="E759" s="6" t="s">
        <v>3</v>
      </c>
      <c r="F759" s="6" t="s">
        <v>1552</v>
      </c>
      <c r="G759" s="6" t="s">
        <v>1141</v>
      </c>
      <c r="H759" s="11" t="str">
        <f>CONCATENATE("TO:0000430 (Germination Rate) = ", F759)</f>
        <v>TO:0000430 (Germination Rate) = Low (Between 25% and 75%)</v>
      </c>
    </row>
    <row r="760" spans="1:8" x14ac:dyDescent="0.2">
      <c r="A760" s="6" t="s">
        <v>1142</v>
      </c>
      <c r="B760" s="8">
        <v>0.75</v>
      </c>
      <c r="C760" s="6" t="s">
        <v>1439</v>
      </c>
      <c r="D760" s="6"/>
      <c r="E760" s="6" t="s">
        <v>2</v>
      </c>
      <c r="F760" s="6" t="s">
        <v>1549</v>
      </c>
      <c r="G760" s="6" t="s">
        <v>1142</v>
      </c>
      <c r="H760" s="11" t="str">
        <f>CONCATENATE("TO:0000430 (Germination Rate) = ", F760)</f>
        <v>TO:0000430 (Germination Rate) = Normal (Between 75% and 125%)</v>
      </c>
    </row>
    <row r="761" spans="1:8" x14ac:dyDescent="0.2">
      <c r="A761" s="6" t="s">
        <v>1303</v>
      </c>
      <c r="B761" s="6">
        <v>41.666666666666664</v>
      </c>
      <c r="C761" s="6" t="s">
        <v>1305</v>
      </c>
      <c r="D761" s="6"/>
      <c r="E761" s="6" t="s">
        <v>3</v>
      </c>
      <c r="F761" s="6" t="s">
        <v>1552</v>
      </c>
      <c r="G761" s="6" t="s">
        <v>1303</v>
      </c>
      <c r="H761" s="11" t="str">
        <f>CONCATENATE("TO:0000430 (Germination Rate) = ", F761)</f>
        <v>TO:0000430 (Germination Rate) = Low (Between 25% and 75%)</v>
      </c>
    </row>
    <row r="762" spans="1:8" x14ac:dyDescent="0.2">
      <c r="A762" s="2" t="s">
        <v>1282</v>
      </c>
      <c r="B762" s="6">
        <v>33.333333333333336</v>
      </c>
      <c r="C762" s="6" t="s">
        <v>1293</v>
      </c>
      <c r="D762" s="6"/>
      <c r="E762" s="6" t="s">
        <v>3</v>
      </c>
      <c r="F762" s="6" t="s">
        <v>1552</v>
      </c>
      <c r="G762" s="2" t="s">
        <v>1282</v>
      </c>
      <c r="H762" s="11" t="str">
        <f>CONCATENATE("TO:0000430 (Germination Rate) = ", F762)</f>
        <v>TO:0000430 (Germination Rate) = Low (Between 25% and 75%)</v>
      </c>
    </row>
    <row r="763" spans="1:8" x14ac:dyDescent="0.2">
      <c r="A763" s="6" t="s">
        <v>1391</v>
      </c>
      <c r="B763" s="6">
        <v>25</v>
      </c>
      <c r="C763" s="6" t="s">
        <v>1393</v>
      </c>
      <c r="D763" s="6"/>
      <c r="E763" s="6" t="s">
        <v>3</v>
      </c>
      <c r="F763" s="6" t="s">
        <v>1552</v>
      </c>
      <c r="G763" s="6" t="s">
        <v>1391</v>
      </c>
      <c r="H763" s="11" t="str">
        <f>CONCATENATE("TO:0000430 (Germination Rate) = ", F763)</f>
        <v>TO:0000430 (Germination Rate) = Low (Between 25% and 75%)</v>
      </c>
    </row>
    <row r="764" spans="1:8" x14ac:dyDescent="0.2">
      <c r="A764" s="6" t="s">
        <v>1143</v>
      </c>
      <c r="B764" s="8">
        <v>0.75</v>
      </c>
      <c r="C764" s="6" t="s">
        <v>1439</v>
      </c>
      <c r="D764" s="6"/>
      <c r="E764" s="6" t="s">
        <v>2</v>
      </c>
      <c r="F764" s="6" t="s">
        <v>1549</v>
      </c>
      <c r="G764" s="6" t="s">
        <v>1143</v>
      </c>
      <c r="H764" s="11" t="str">
        <f>CONCATENATE("TO:0000430 (Germination Rate) = ", F764)</f>
        <v>TO:0000430 (Germination Rate) = Normal (Between 75% and 125%)</v>
      </c>
    </row>
    <row r="765" spans="1:8" x14ac:dyDescent="0.2">
      <c r="A765" s="6" t="s">
        <v>1392</v>
      </c>
      <c r="B765" s="6">
        <v>25</v>
      </c>
      <c r="C765" s="6" t="s">
        <v>1393</v>
      </c>
      <c r="D765" s="6"/>
      <c r="E765" s="6" t="s">
        <v>3</v>
      </c>
      <c r="F765" s="6" t="s">
        <v>1552</v>
      </c>
      <c r="G765" s="6" t="s">
        <v>1392</v>
      </c>
      <c r="H765" s="11" t="str">
        <f>CONCATENATE("TO:0000430 (Germination Rate) = ", F765)</f>
        <v>TO:0000430 (Germination Rate) = Low (Between 25% and 75%)</v>
      </c>
    </row>
    <row r="766" spans="1:8" x14ac:dyDescent="0.2">
      <c r="A766" s="2" t="s">
        <v>1239</v>
      </c>
      <c r="B766" s="6">
        <v>25</v>
      </c>
      <c r="C766" s="6" t="s">
        <v>1255</v>
      </c>
      <c r="D766" s="6"/>
      <c r="E766" s="6" t="s">
        <v>3</v>
      </c>
      <c r="F766" s="6" t="s">
        <v>1552</v>
      </c>
      <c r="G766" s="2" t="s">
        <v>1239</v>
      </c>
      <c r="H766" s="11" t="str">
        <f>CONCATENATE("TO:0000430 (Germination Rate) = ", F766)</f>
        <v>TO:0000430 (Germination Rate) = Low (Between 25% and 75%)</v>
      </c>
    </row>
    <row r="767" spans="1:8" x14ac:dyDescent="0.2">
      <c r="A767" s="2" t="s">
        <v>1273</v>
      </c>
      <c r="B767" s="6">
        <v>16.666666666666668</v>
      </c>
      <c r="C767" s="6" t="s">
        <v>1293</v>
      </c>
      <c r="D767" s="6"/>
      <c r="E767" s="6" t="s">
        <v>4</v>
      </c>
      <c r="F767" s="6" t="s">
        <v>1553</v>
      </c>
      <c r="G767" s="2" t="s">
        <v>1273</v>
      </c>
      <c r="H767" s="11" t="str">
        <f>CONCATENATE("TO:0000430 (Germination Rate) = ", F767)</f>
        <v>TO:0000430 (Germination Rate) = Very Low (Below 24%)</v>
      </c>
    </row>
    <row r="768" spans="1:8" x14ac:dyDescent="0.2">
      <c r="A768" s="55" t="s">
        <v>426</v>
      </c>
      <c r="B768" s="8">
        <v>1</v>
      </c>
      <c r="C768" s="6" t="s">
        <v>1436</v>
      </c>
      <c r="D768" s="6"/>
      <c r="E768" s="6" t="s">
        <v>2</v>
      </c>
      <c r="F768" s="6" t="s">
        <v>1549</v>
      </c>
      <c r="G768" s="55" t="s">
        <v>426</v>
      </c>
      <c r="H768" s="11" t="str">
        <f>CONCATENATE("TO:0000430 (Germination Rate) = ", F768)</f>
        <v>TO:0000430 (Germination Rate) = Normal (Between 75% and 125%)</v>
      </c>
    </row>
    <row r="769" spans="1:8" x14ac:dyDescent="0.2">
      <c r="A769" s="55" t="s">
        <v>7</v>
      </c>
      <c r="B769" s="8">
        <v>0.05</v>
      </c>
      <c r="C769" s="6" t="s">
        <v>1436</v>
      </c>
      <c r="D769" s="6"/>
      <c r="E769" s="6" t="s">
        <v>4</v>
      </c>
      <c r="F769" s="6" t="s">
        <v>1553</v>
      </c>
      <c r="G769" s="55" t="s">
        <v>7</v>
      </c>
      <c r="H769" s="11" t="str">
        <f>CONCATENATE("TO:0000430 (Germination Rate) = ", F769)</f>
        <v>TO:0000430 (Germination Rate) = Very Low (Below 24%)</v>
      </c>
    </row>
    <row r="770" spans="1:8" x14ac:dyDescent="0.2">
      <c r="A770" s="55" t="s">
        <v>52</v>
      </c>
      <c r="B770" s="8">
        <v>0.7</v>
      </c>
      <c r="C770" s="6" t="s">
        <v>1436</v>
      </c>
      <c r="D770" s="6"/>
      <c r="E770" s="6" t="s">
        <v>3</v>
      </c>
      <c r="F770" s="6" t="s">
        <v>1552</v>
      </c>
      <c r="G770" s="55" t="s">
        <v>52</v>
      </c>
      <c r="H770" s="11" t="str">
        <f>CONCATENATE("TO:0000430 (Germination Rate) = ", F770)</f>
        <v>TO:0000430 (Germination Rate) = Low (Between 25% and 75%)</v>
      </c>
    </row>
    <row r="771" spans="1:8" x14ac:dyDescent="0.2">
      <c r="A771" s="55" t="s">
        <v>8</v>
      </c>
      <c r="B771" s="8">
        <v>0.05</v>
      </c>
      <c r="C771" s="6" t="s">
        <v>1436</v>
      </c>
      <c r="D771" s="6"/>
      <c r="E771" s="6" t="s">
        <v>4</v>
      </c>
      <c r="F771" s="6" t="s">
        <v>1553</v>
      </c>
      <c r="G771" s="55" t="s">
        <v>8</v>
      </c>
      <c r="H771" s="11" t="str">
        <f>CONCATENATE("TO:0000430 (Germination Rate) = ", F771)</f>
        <v>TO:0000430 (Germination Rate) = Very Low (Below 24%)</v>
      </c>
    </row>
    <row r="772" spans="1:8" x14ac:dyDescent="0.2">
      <c r="A772" s="55" t="s">
        <v>9</v>
      </c>
      <c r="B772" s="8">
        <v>0.05</v>
      </c>
      <c r="C772" s="6" t="s">
        <v>1436</v>
      </c>
      <c r="D772" s="6"/>
      <c r="E772" s="6" t="s">
        <v>4</v>
      </c>
      <c r="F772" s="6" t="s">
        <v>1553</v>
      </c>
      <c r="G772" s="55" t="s">
        <v>9</v>
      </c>
      <c r="H772" s="11" t="str">
        <f>CONCATENATE("TO:0000430 (Germination Rate) = ", F772)</f>
        <v>TO:0000430 (Germination Rate) = Very Low (Below 24%)</v>
      </c>
    </row>
    <row r="773" spans="1:8" x14ac:dyDescent="0.2">
      <c r="A773" s="55" t="s">
        <v>16</v>
      </c>
      <c r="B773" s="8">
        <v>0.15</v>
      </c>
      <c r="C773" s="6" t="s">
        <v>1435</v>
      </c>
      <c r="D773" s="6"/>
      <c r="E773" s="6" t="s">
        <v>4</v>
      </c>
      <c r="F773" s="6" t="s">
        <v>1553</v>
      </c>
      <c r="G773" s="55" t="s">
        <v>16</v>
      </c>
      <c r="H773" s="11" t="str">
        <f>CONCATENATE("TO:0000430 (Germination Rate) = ", F773)</f>
        <v>TO:0000430 (Germination Rate) = Very Low (Below 24%)</v>
      </c>
    </row>
    <row r="774" spans="1:8" x14ac:dyDescent="0.2">
      <c r="A774" s="2" t="s">
        <v>1274</v>
      </c>
      <c r="B774" s="6">
        <v>8.3333333333333339</v>
      </c>
      <c r="C774" s="6" t="s">
        <v>1293</v>
      </c>
      <c r="D774" s="6"/>
      <c r="E774" s="6" t="s">
        <v>4</v>
      </c>
      <c r="F774" s="6" t="s">
        <v>1553</v>
      </c>
      <c r="G774" s="2" t="s">
        <v>1274</v>
      </c>
      <c r="H774" s="11" t="str">
        <f>CONCATENATE("TO:0000430 (Germination Rate) = ", F774)</f>
        <v>TO:0000430 (Germination Rate) = Very Low (Below 24%)</v>
      </c>
    </row>
    <row r="775" spans="1:8" x14ac:dyDescent="0.2">
      <c r="A775" s="6" t="s">
        <v>434</v>
      </c>
      <c r="B775" s="7">
        <v>1</v>
      </c>
      <c r="C775" s="6" t="s">
        <v>1435</v>
      </c>
      <c r="D775" s="6"/>
      <c r="E775" s="6" t="s">
        <v>2</v>
      </c>
      <c r="F775" s="6" t="s">
        <v>1549</v>
      </c>
      <c r="G775" s="6" t="s">
        <v>434</v>
      </c>
      <c r="H775" s="11" t="str">
        <f>CONCATENATE("TO:0000430 (Germination Rate) = ", F775)</f>
        <v>TO:0000430 (Germination Rate) = Normal (Between 75% and 125%)</v>
      </c>
    </row>
    <row r="776" spans="1:8" x14ac:dyDescent="0.2">
      <c r="A776" s="6" t="s">
        <v>208</v>
      </c>
      <c r="B776" s="7">
        <v>0.95</v>
      </c>
      <c r="C776" s="6" t="s">
        <v>1435</v>
      </c>
      <c r="D776" s="6"/>
      <c r="E776" s="6" t="s">
        <v>2</v>
      </c>
      <c r="F776" s="6" t="s">
        <v>1549</v>
      </c>
      <c r="G776" s="6" t="s">
        <v>208</v>
      </c>
      <c r="H776" s="11" t="str">
        <f>CONCATENATE("TO:0000430 (Germination Rate) = ", F776)</f>
        <v>TO:0000430 (Germination Rate) = Normal (Between 75% and 125%)</v>
      </c>
    </row>
    <row r="777" spans="1:8" x14ac:dyDescent="0.2">
      <c r="A777" s="6" t="s">
        <v>209</v>
      </c>
      <c r="B777" s="7">
        <v>0.95</v>
      </c>
      <c r="C777" s="6" t="s">
        <v>1435</v>
      </c>
      <c r="D777" s="6"/>
      <c r="E777" s="6" t="s">
        <v>2</v>
      </c>
      <c r="F777" s="6" t="s">
        <v>1549</v>
      </c>
      <c r="G777" s="6" t="s">
        <v>209</v>
      </c>
      <c r="H777" s="11" t="str">
        <f>CONCATENATE("TO:0000430 (Germination Rate) = ", F777)</f>
        <v>TO:0000430 (Germination Rate) = Normal (Between 75% and 125%)</v>
      </c>
    </row>
    <row r="778" spans="1:8" x14ac:dyDescent="0.2">
      <c r="A778" s="6" t="s">
        <v>435</v>
      </c>
      <c r="B778" s="7">
        <v>1</v>
      </c>
      <c r="C778" s="6" t="s">
        <v>1435</v>
      </c>
      <c r="D778" s="6"/>
      <c r="E778" s="6" t="s">
        <v>2</v>
      </c>
      <c r="F778" s="6" t="s">
        <v>1549</v>
      </c>
      <c r="G778" s="6" t="s">
        <v>435</v>
      </c>
      <c r="H778" s="11" t="str">
        <f>CONCATENATE("TO:0000430 (Germination Rate) = ", F778)</f>
        <v>TO:0000430 (Germination Rate) = Normal (Between 75% and 125%)</v>
      </c>
    </row>
    <row r="779" spans="1:8" x14ac:dyDescent="0.2">
      <c r="A779" s="6" t="s">
        <v>436</v>
      </c>
      <c r="B779" s="7">
        <v>1</v>
      </c>
      <c r="C779" s="6" t="s">
        <v>1435</v>
      </c>
      <c r="D779" s="6"/>
      <c r="E779" s="6" t="s">
        <v>2</v>
      </c>
      <c r="F779" s="6" t="s">
        <v>1549</v>
      </c>
      <c r="G779" s="6" t="s">
        <v>436</v>
      </c>
      <c r="H779" s="11" t="str">
        <f>CONCATENATE("TO:0000430 (Germination Rate) = ", F779)</f>
        <v>TO:0000430 (Germination Rate) = Normal (Between 75% and 125%)</v>
      </c>
    </row>
    <row r="780" spans="1:8" x14ac:dyDescent="0.2">
      <c r="A780" s="6" t="s">
        <v>437</v>
      </c>
      <c r="B780" s="7">
        <v>1</v>
      </c>
      <c r="C780" s="6" t="s">
        <v>1435</v>
      </c>
      <c r="D780" s="6"/>
      <c r="E780" s="6" t="s">
        <v>2</v>
      </c>
      <c r="F780" s="6" t="s">
        <v>1549</v>
      </c>
      <c r="G780" s="6" t="s">
        <v>437</v>
      </c>
      <c r="H780" s="11" t="str">
        <f>CONCATENATE("TO:0000430 (Germination Rate) = ", F780)</f>
        <v>TO:0000430 (Germination Rate) = Normal (Between 75% and 125%)</v>
      </c>
    </row>
    <row r="781" spans="1:8" x14ac:dyDescent="0.2">
      <c r="A781" s="6" t="s">
        <v>438</v>
      </c>
      <c r="B781" s="7">
        <v>1</v>
      </c>
      <c r="C781" s="6" t="s">
        <v>1435</v>
      </c>
      <c r="D781" s="6"/>
      <c r="E781" s="6" t="s">
        <v>2</v>
      </c>
      <c r="F781" s="6" t="s">
        <v>1549</v>
      </c>
      <c r="G781" s="6" t="s">
        <v>438</v>
      </c>
      <c r="H781" s="11" t="str">
        <f>CONCATENATE("TO:0000430 (Germination Rate) = ", F781)</f>
        <v>TO:0000430 (Germination Rate) = Normal (Between 75% and 125%)</v>
      </c>
    </row>
    <row r="782" spans="1:8" x14ac:dyDescent="0.2">
      <c r="A782" s="6" t="s">
        <v>433</v>
      </c>
      <c r="B782" s="7">
        <v>1</v>
      </c>
      <c r="C782" s="6" t="s">
        <v>1435</v>
      </c>
      <c r="D782" s="6"/>
      <c r="E782" s="6" t="s">
        <v>2</v>
      </c>
      <c r="F782" s="6" t="s">
        <v>1549</v>
      </c>
      <c r="G782" s="6" t="s">
        <v>433</v>
      </c>
      <c r="H782" s="11" t="str">
        <f>CONCATENATE("TO:0000430 (Germination Rate) = ", F782)</f>
        <v>TO:0000430 (Germination Rate) = Normal (Between 75% and 125%)</v>
      </c>
    </row>
    <row r="783" spans="1:8" x14ac:dyDescent="0.2">
      <c r="A783" s="6" t="s">
        <v>207</v>
      </c>
      <c r="B783" s="7">
        <v>0.95</v>
      </c>
      <c r="C783" s="6" t="s">
        <v>1435</v>
      </c>
      <c r="D783" s="6"/>
      <c r="E783" s="6" t="s">
        <v>2</v>
      </c>
      <c r="F783" s="6" t="s">
        <v>1549</v>
      </c>
      <c r="G783" s="6" t="s">
        <v>207</v>
      </c>
      <c r="H783" s="11" t="str">
        <f>CONCATENATE("TO:0000430 (Germination Rate) = ", F783)</f>
        <v>TO:0000430 (Germination Rate) = Normal (Between 75% and 125%)</v>
      </c>
    </row>
    <row r="784" spans="1:8" x14ac:dyDescent="0.2">
      <c r="A784" s="6" t="s">
        <v>439</v>
      </c>
      <c r="B784" s="7">
        <v>1</v>
      </c>
      <c r="C784" s="6" t="s">
        <v>1435</v>
      </c>
      <c r="D784" s="6"/>
      <c r="E784" s="6" t="s">
        <v>2</v>
      </c>
      <c r="F784" s="6" t="s">
        <v>1549</v>
      </c>
      <c r="G784" s="6" t="s">
        <v>439</v>
      </c>
      <c r="H784" s="11" t="str">
        <f>CONCATENATE("TO:0000430 (Germination Rate) = ", F784)</f>
        <v>TO:0000430 (Germination Rate) = Normal (Between 75% and 125%)</v>
      </c>
    </row>
    <row r="785" spans="1:8" x14ac:dyDescent="0.2">
      <c r="A785" s="6" t="s">
        <v>440</v>
      </c>
      <c r="B785" s="7">
        <v>1</v>
      </c>
      <c r="C785" s="6" t="s">
        <v>1435</v>
      </c>
      <c r="D785" s="6"/>
      <c r="E785" s="6" t="s">
        <v>2</v>
      </c>
      <c r="F785" s="6" t="s">
        <v>1549</v>
      </c>
      <c r="G785" s="6" t="s">
        <v>440</v>
      </c>
      <c r="H785" s="11" t="str">
        <f>CONCATENATE("TO:0000430 (Germination Rate) = ", F785)</f>
        <v>TO:0000430 (Germination Rate) = Normal (Between 75% and 125%)</v>
      </c>
    </row>
    <row r="786" spans="1:8" x14ac:dyDescent="0.2">
      <c r="A786" s="6" t="s">
        <v>112</v>
      </c>
      <c r="B786" s="7">
        <v>0.9</v>
      </c>
      <c r="C786" s="6" t="s">
        <v>1435</v>
      </c>
      <c r="D786" s="6"/>
      <c r="E786" s="6" t="s">
        <v>2</v>
      </c>
      <c r="F786" s="6" t="s">
        <v>1549</v>
      </c>
      <c r="G786" s="6" t="s">
        <v>112</v>
      </c>
      <c r="H786" s="11" t="str">
        <f>CONCATENATE("TO:0000430 (Germination Rate) = ", F786)</f>
        <v>TO:0000430 (Germination Rate) = Normal (Between 75% and 125%)</v>
      </c>
    </row>
    <row r="787" spans="1:8" x14ac:dyDescent="0.2">
      <c r="A787" s="6" t="s">
        <v>441</v>
      </c>
      <c r="B787" s="7">
        <v>1</v>
      </c>
      <c r="C787" s="6" t="s">
        <v>1435</v>
      </c>
      <c r="D787" s="6"/>
      <c r="E787" s="6" t="s">
        <v>2</v>
      </c>
      <c r="F787" s="6" t="s">
        <v>1549</v>
      </c>
      <c r="G787" s="6" t="s">
        <v>441</v>
      </c>
      <c r="H787" s="11" t="str">
        <f>CONCATENATE("TO:0000430 (Germination Rate) = ", F787)</f>
        <v>TO:0000430 (Germination Rate) = Normal (Between 75% and 125%)</v>
      </c>
    </row>
    <row r="788" spans="1:8" x14ac:dyDescent="0.2">
      <c r="A788" s="6" t="s">
        <v>442</v>
      </c>
      <c r="B788" s="7">
        <v>1</v>
      </c>
      <c r="C788" s="6" t="s">
        <v>1435</v>
      </c>
      <c r="D788" s="6"/>
      <c r="E788" s="6" t="s">
        <v>2</v>
      </c>
      <c r="F788" s="6" t="s">
        <v>1549</v>
      </c>
      <c r="G788" s="6" t="s">
        <v>442</v>
      </c>
      <c r="H788" s="11" t="str">
        <f>CONCATENATE("TO:0000430 (Germination Rate) = ", F788)</f>
        <v>TO:0000430 (Germination Rate) = Normal (Between 75% and 125%)</v>
      </c>
    </row>
    <row r="789" spans="1:8" x14ac:dyDescent="0.2">
      <c r="A789" s="6" t="s">
        <v>80</v>
      </c>
      <c r="B789" s="7">
        <v>0.85</v>
      </c>
      <c r="C789" s="6" t="s">
        <v>1435</v>
      </c>
      <c r="D789" s="6"/>
      <c r="E789" s="6" t="s">
        <v>2</v>
      </c>
      <c r="F789" s="6" t="s">
        <v>1549</v>
      </c>
      <c r="G789" s="6" t="s">
        <v>80</v>
      </c>
      <c r="H789" s="11" t="str">
        <f>CONCATENATE("TO:0000430 (Germination Rate) = ", F789)</f>
        <v>TO:0000430 (Germination Rate) = Normal (Between 75% and 125%)</v>
      </c>
    </row>
    <row r="790" spans="1:8" x14ac:dyDescent="0.2">
      <c r="A790" s="2" t="s">
        <v>1275</v>
      </c>
      <c r="B790" s="6">
        <v>8.3333333333333339</v>
      </c>
      <c r="C790" s="6" t="s">
        <v>1293</v>
      </c>
      <c r="D790" s="6"/>
      <c r="E790" s="6" t="s">
        <v>4</v>
      </c>
      <c r="F790" s="6" t="s">
        <v>1553</v>
      </c>
      <c r="G790" s="2" t="s">
        <v>1275</v>
      </c>
      <c r="H790" s="11" t="str">
        <f>CONCATENATE("TO:0000430 (Germination Rate) = ", F790)</f>
        <v>TO:0000430 (Germination Rate) = Very Low (Below 24%)</v>
      </c>
    </row>
    <row r="791" spans="1:8" x14ac:dyDescent="0.2">
      <c r="A791" s="2" t="s">
        <v>1276</v>
      </c>
      <c r="B791" s="6">
        <v>71.428571428571431</v>
      </c>
      <c r="C791" s="6" t="s">
        <v>1293</v>
      </c>
      <c r="D791" s="6"/>
      <c r="E791" s="6" t="s">
        <v>3</v>
      </c>
      <c r="F791" s="6" t="s">
        <v>1552</v>
      </c>
      <c r="G791" s="2" t="s">
        <v>1276</v>
      </c>
      <c r="H791" s="11" t="str">
        <f>CONCATENATE("TO:0000430 (Germination Rate) = ", F791)</f>
        <v>TO:0000430 (Germination Rate) = Low (Between 25% and 75%)</v>
      </c>
    </row>
    <row r="792" spans="1:8" x14ac:dyDescent="0.2">
      <c r="A792" s="6" t="s">
        <v>1230</v>
      </c>
      <c r="B792" s="6">
        <v>80</v>
      </c>
      <c r="C792" s="6" t="s">
        <v>1256</v>
      </c>
      <c r="D792" s="6" t="s">
        <v>537</v>
      </c>
      <c r="E792" s="6" t="s">
        <v>2</v>
      </c>
      <c r="F792" s="6" t="s">
        <v>1549</v>
      </c>
      <c r="G792" s="6" t="s">
        <v>1230</v>
      </c>
      <c r="H792" s="11" t="str">
        <f>CONCATENATE("TO:0000430 (Germination Rate) = ", F792)</f>
        <v>TO:0000430 (Germination Rate) = Normal (Between 75% and 125%)</v>
      </c>
    </row>
    <row r="793" spans="1:8" x14ac:dyDescent="0.2">
      <c r="A793" s="6" t="s">
        <v>443</v>
      </c>
      <c r="B793" s="7">
        <v>1</v>
      </c>
      <c r="C793" s="6" t="s">
        <v>1435</v>
      </c>
      <c r="D793" s="6"/>
      <c r="E793" s="6" t="s">
        <v>2</v>
      </c>
      <c r="F793" s="6" t="s">
        <v>1549</v>
      </c>
      <c r="G793" s="6" t="s">
        <v>443</v>
      </c>
      <c r="H793" s="11" t="str">
        <f>CONCATENATE("TO:0000430 (Germination Rate) = ", F793)</f>
        <v>TO:0000430 (Germination Rate) = Normal (Between 75% and 125%)</v>
      </c>
    </row>
    <row r="794" spans="1:8" x14ac:dyDescent="0.2">
      <c r="A794" s="6" t="s">
        <v>21</v>
      </c>
      <c r="B794" s="7">
        <v>0.2</v>
      </c>
      <c r="C794" s="6" t="s">
        <v>1435</v>
      </c>
      <c r="D794" s="6"/>
      <c r="E794" s="6" t="s">
        <v>4</v>
      </c>
      <c r="F794" s="6" t="s">
        <v>1553</v>
      </c>
      <c r="G794" s="6" t="s">
        <v>21</v>
      </c>
      <c r="H794" s="11" t="str">
        <f>CONCATENATE("TO:0000430 (Germination Rate) = ", F794)</f>
        <v>TO:0000430 (Germination Rate) = Very Low (Below 24%)</v>
      </c>
    </row>
    <row r="795" spans="1:8" x14ac:dyDescent="0.2">
      <c r="A795" s="6" t="s">
        <v>1231</v>
      </c>
      <c r="B795" s="6">
        <v>38.46153846153846</v>
      </c>
      <c r="C795" s="6" t="s">
        <v>1256</v>
      </c>
      <c r="D795" s="6" t="s">
        <v>461</v>
      </c>
      <c r="E795" s="6" t="s">
        <v>3</v>
      </c>
      <c r="F795" s="6" t="s">
        <v>1552</v>
      </c>
      <c r="G795" s="6" t="s">
        <v>1231</v>
      </c>
      <c r="H795" s="11" t="str">
        <f>CONCATENATE("TO:0000430 (Germination Rate) = ", F795)</f>
        <v>TO:0000430 (Germination Rate) = Low (Between 25% and 75%)</v>
      </c>
    </row>
    <row r="796" spans="1:8" x14ac:dyDescent="0.2">
      <c r="A796" s="6" t="s">
        <v>444</v>
      </c>
      <c r="B796" s="7">
        <v>1</v>
      </c>
      <c r="C796" s="6" t="s">
        <v>1435</v>
      </c>
      <c r="D796" s="6"/>
      <c r="E796" s="6" t="s">
        <v>2</v>
      </c>
      <c r="F796" s="6" t="s">
        <v>1549</v>
      </c>
      <c r="G796" s="6" t="s">
        <v>444</v>
      </c>
      <c r="H796" s="11" t="str">
        <f>CONCATENATE("TO:0000430 (Germination Rate) = ", F796)</f>
        <v>TO:0000430 (Germination Rate) = Normal (Between 75% and 125%)</v>
      </c>
    </row>
    <row r="797" spans="1:8" x14ac:dyDescent="0.2">
      <c r="A797" s="6" t="s">
        <v>445</v>
      </c>
      <c r="B797" s="7">
        <v>1</v>
      </c>
      <c r="C797" s="6" t="s">
        <v>1435</v>
      </c>
      <c r="D797" s="6"/>
      <c r="E797" s="6" t="s">
        <v>2</v>
      </c>
      <c r="F797" s="6" t="s">
        <v>1549</v>
      </c>
      <c r="G797" s="6" t="s">
        <v>445</v>
      </c>
      <c r="H797" s="11" t="str">
        <f>CONCATENATE("TO:0000430 (Germination Rate) = ", F797)</f>
        <v>TO:0000430 (Germination Rate) = Normal (Between 75% and 125%)</v>
      </c>
    </row>
    <row r="798" spans="1:8" x14ac:dyDescent="0.2">
      <c r="A798" s="6" t="s">
        <v>1232</v>
      </c>
      <c r="B798" s="6">
        <v>100</v>
      </c>
      <c r="C798" s="6" t="s">
        <v>1256</v>
      </c>
      <c r="D798" s="6" t="s">
        <v>543</v>
      </c>
      <c r="E798" s="6" t="s">
        <v>2</v>
      </c>
      <c r="F798" s="6" t="s">
        <v>1549</v>
      </c>
      <c r="G798" s="6" t="s">
        <v>1232</v>
      </c>
      <c r="H798" s="11" t="str">
        <f>CONCATENATE("TO:0000430 (Germination Rate) = ", F798)</f>
        <v>TO:0000430 (Germination Rate) = Normal (Between 75% and 125%)</v>
      </c>
    </row>
    <row r="799" spans="1:8" x14ac:dyDescent="0.2">
      <c r="A799" s="6" t="s">
        <v>113</v>
      </c>
      <c r="B799" s="7">
        <v>0.9</v>
      </c>
      <c r="C799" s="6" t="s">
        <v>1435</v>
      </c>
      <c r="D799" s="6"/>
      <c r="E799" s="6" t="s">
        <v>2</v>
      </c>
      <c r="F799" s="6" t="s">
        <v>1549</v>
      </c>
      <c r="G799" s="6" t="s">
        <v>113</v>
      </c>
      <c r="H799" s="11" t="str">
        <f>CONCATENATE("TO:0000430 (Germination Rate) = ", F799)</f>
        <v>TO:0000430 (Germination Rate) = Normal (Between 75% and 125%)</v>
      </c>
    </row>
    <row r="800" spans="1:8" x14ac:dyDescent="0.2">
      <c r="A800" s="2" t="s">
        <v>1277</v>
      </c>
      <c r="B800" s="6">
        <v>16.666666666666668</v>
      </c>
      <c r="C800" s="6" t="s">
        <v>1293</v>
      </c>
      <c r="D800" s="6"/>
      <c r="E800" s="6" t="s">
        <v>4</v>
      </c>
      <c r="F800" s="6" t="s">
        <v>1553</v>
      </c>
      <c r="G800" s="2" t="s">
        <v>1277</v>
      </c>
      <c r="H800" s="11" t="str">
        <f>CONCATENATE("TO:0000430 (Germination Rate) = ", F800)</f>
        <v>TO:0000430 (Germination Rate) = Very Low (Below 24%)</v>
      </c>
    </row>
    <row r="801" spans="1:8" x14ac:dyDescent="0.2">
      <c r="A801" s="6" t="s">
        <v>81</v>
      </c>
      <c r="B801" s="7">
        <v>0.85</v>
      </c>
      <c r="C801" s="6" t="s">
        <v>1435</v>
      </c>
      <c r="D801" s="6"/>
      <c r="E801" s="6" t="s">
        <v>2</v>
      </c>
      <c r="F801" s="6" t="s">
        <v>1549</v>
      </c>
      <c r="G801" s="6" t="s">
        <v>81</v>
      </c>
      <c r="H801" s="11" t="str">
        <f>CONCATENATE("TO:0000430 (Germination Rate) = ", F801)</f>
        <v>TO:0000430 (Germination Rate) = Normal (Between 75% and 125%)</v>
      </c>
    </row>
    <row r="802" spans="1:8" x14ac:dyDescent="0.2">
      <c r="A802" s="55" t="s">
        <v>26</v>
      </c>
      <c r="B802" s="8">
        <v>0.4</v>
      </c>
      <c r="C802" s="6" t="s">
        <v>1436</v>
      </c>
      <c r="D802" s="6"/>
      <c r="E802" s="6" t="s">
        <v>3</v>
      </c>
      <c r="F802" s="6" t="s">
        <v>1552</v>
      </c>
      <c r="G802" s="55" t="s">
        <v>26</v>
      </c>
      <c r="H802" s="11" t="str">
        <f>CONCATENATE("TO:0000430 (Germination Rate) = ", F802)</f>
        <v>TO:0000430 (Germination Rate) = Low (Between 25% and 75%)</v>
      </c>
    </row>
    <row r="803" spans="1:8" x14ac:dyDescent="0.2">
      <c r="A803" s="55" t="s">
        <v>427</v>
      </c>
      <c r="B803" s="8">
        <v>1</v>
      </c>
      <c r="C803" s="6" t="s">
        <v>1436</v>
      </c>
      <c r="D803" s="6"/>
      <c r="E803" s="6" t="s">
        <v>2</v>
      </c>
      <c r="F803" s="6" t="s">
        <v>1549</v>
      </c>
      <c r="G803" s="55" t="s">
        <v>427</v>
      </c>
      <c r="H803" s="11" t="str">
        <f>CONCATENATE("TO:0000430 (Germination Rate) = ", F803)</f>
        <v>TO:0000430 (Germination Rate) = Normal (Between 75% and 125%)</v>
      </c>
    </row>
    <row r="804" spans="1:8" x14ac:dyDescent="0.2">
      <c r="A804" s="55" t="s">
        <v>205</v>
      </c>
      <c r="B804" s="8">
        <v>0.95</v>
      </c>
      <c r="C804" s="6" t="s">
        <v>1436</v>
      </c>
      <c r="D804" s="6"/>
      <c r="E804" s="6" t="s">
        <v>2</v>
      </c>
      <c r="F804" s="6" t="s">
        <v>1549</v>
      </c>
      <c r="G804" s="55" t="s">
        <v>205</v>
      </c>
      <c r="H804" s="11" t="str">
        <f>CONCATENATE("TO:0000430 (Germination Rate) = ", F804)</f>
        <v>TO:0000430 (Germination Rate) = Normal (Between 75% and 125%)</v>
      </c>
    </row>
    <row r="805" spans="1:8" x14ac:dyDescent="0.2">
      <c r="A805" s="55" t="s">
        <v>32</v>
      </c>
      <c r="B805" s="8">
        <v>0.4</v>
      </c>
      <c r="C805" s="6" t="s">
        <v>1436</v>
      </c>
      <c r="D805" s="6"/>
      <c r="E805" s="6" t="s">
        <v>3</v>
      </c>
      <c r="F805" s="6" t="s">
        <v>1552</v>
      </c>
      <c r="G805" s="55" t="s">
        <v>32</v>
      </c>
      <c r="H805" s="11" t="str">
        <f>CONCATENATE("TO:0000430 (Germination Rate) = ", F805)</f>
        <v>TO:0000430 (Germination Rate) = Low (Between 25% and 75%)</v>
      </c>
    </row>
    <row r="806" spans="1:8" x14ac:dyDescent="0.2">
      <c r="A806" s="55" t="s">
        <v>10</v>
      </c>
      <c r="B806" s="8">
        <v>0.05</v>
      </c>
      <c r="C806" s="6" t="s">
        <v>1436</v>
      </c>
      <c r="D806" s="6"/>
      <c r="E806" s="6" t="s">
        <v>4</v>
      </c>
      <c r="F806" s="6" t="s">
        <v>1553</v>
      </c>
      <c r="G806" s="55" t="s">
        <v>10</v>
      </c>
      <c r="H806" s="11" t="str">
        <f>CONCATENATE("TO:0000430 (Germination Rate) = ", F806)</f>
        <v>TO:0000430 (Germination Rate) = Very Low (Below 24%)</v>
      </c>
    </row>
    <row r="807" spans="1:8" x14ac:dyDescent="0.2">
      <c r="A807" s="55" t="s">
        <v>78</v>
      </c>
      <c r="B807" s="8">
        <v>0.85</v>
      </c>
      <c r="C807" s="6" t="s">
        <v>1436</v>
      </c>
      <c r="D807" s="6"/>
      <c r="E807" s="6" t="s">
        <v>2</v>
      </c>
      <c r="F807" s="6" t="s">
        <v>1549</v>
      </c>
      <c r="G807" s="55" t="s">
        <v>78</v>
      </c>
      <c r="H807" s="11" t="str">
        <f>CONCATENATE("TO:0000430 (Germination Rate) = ", F807)</f>
        <v>TO:0000430 (Germination Rate) = Normal (Between 75% and 125%)</v>
      </c>
    </row>
    <row r="808" spans="1:8" x14ac:dyDescent="0.2">
      <c r="A808" s="55" t="s">
        <v>428</v>
      </c>
      <c r="B808" s="8">
        <v>1</v>
      </c>
      <c r="C808" s="6" t="s">
        <v>1436</v>
      </c>
      <c r="D808" s="6"/>
      <c r="E808" s="6" t="s">
        <v>2</v>
      </c>
      <c r="F808" s="6" t="s">
        <v>1549</v>
      </c>
      <c r="G808" s="55" t="s">
        <v>428</v>
      </c>
      <c r="H808" s="11" t="str">
        <f>CONCATENATE("TO:0000430 (Germination Rate) = ", F808)</f>
        <v>TO:0000430 (Germination Rate) = Normal (Between 75% and 125%)</v>
      </c>
    </row>
    <row r="809" spans="1:8" x14ac:dyDescent="0.2">
      <c r="A809" s="55" t="s">
        <v>27</v>
      </c>
      <c r="B809" s="8">
        <v>0.45</v>
      </c>
      <c r="C809" s="6" t="s">
        <v>1436</v>
      </c>
      <c r="D809" s="6"/>
      <c r="E809" s="6" t="s">
        <v>3</v>
      </c>
      <c r="F809" s="6" t="s">
        <v>1552</v>
      </c>
      <c r="G809" s="55" t="s">
        <v>27</v>
      </c>
      <c r="H809" s="11" t="str">
        <f>CONCATENATE("TO:0000430 (Germination Rate) = ", F809)</f>
        <v>TO:0000430 (Germination Rate) = Low (Between 25% and 75%)</v>
      </c>
    </row>
    <row r="810" spans="1:8" x14ac:dyDescent="0.2">
      <c r="A810" s="55" t="s">
        <v>11</v>
      </c>
      <c r="B810" s="8">
        <v>0.05</v>
      </c>
      <c r="C810" s="6" t="s">
        <v>1436</v>
      </c>
      <c r="D810" s="6"/>
      <c r="E810" s="6" t="s">
        <v>4</v>
      </c>
      <c r="F810" s="6" t="s">
        <v>1553</v>
      </c>
      <c r="G810" s="55" t="s">
        <v>11</v>
      </c>
      <c r="H810" s="11" t="str">
        <f>CONCATENATE("TO:0000430 (Germination Rate) = ", F810)</f>
        <v>TO:0000430 (Germination Rate) = Very Low (Below 24%)</v>
      </c>
    </row>
    <row r="811" spans="1:8" x14ac:dyDescent="0.2">
      <c r="A811" s="55" t="s">
        <v>429</v>
      </c>
      <c r="B811" s="8">
        <v>1</v>
      </c>
      <c r="C811" s="6" t="s">
        <v>1436</v>
      </c>
      <c r="D811" s="6"/>
      <c r="E811" s="6" t="s">
        <v>2</v>
      </c>
      <c r="F811" s="6" t="s">
        <v>1549</v>
      </c>
      <c r="G811" s="55" t="s">
        <v>429</v>
      </c>
      <c r="H811" s="11" t="str">
        <f>CONCATENATE("TO:0000430 (Germination Rate) = ", F811)</f>
        <v>TO:0000430 (Germination Rate) = Normal (Between 75% and 125%)</v>
      </c>
    </row>
    <row r="812" spans="1:8" x14ac:dyDescent="0.2">
      <c r="A812" s="55" t="s">
        <v>111</v>
      </c>
      <c r="B812" s="8">
        <v>0.9</v>
      </c>
      <c r="C812" s="6" t="s">
        <v>1436</v>
      </c>
      <c r="D812" s="6"/>
      <c r="E812" s="6" t="s">
        <v>2</v>
      </c>
      <c r="F812" s="6" t="s">
        <v>1549</v>
      </c>
      <c r="G812" s="55" t="s">
        <v>111</v>
      </c>
      <c r="H812" s="11" t="str">
        <f>CONCATENATE("TO:0000430 (Germination Rate) = ", F812)</f>
        <v>TO:0000430 (Germination Rate) = Normal (Between 75% and 125%)</v>
      </c>
    </row>
    <row r="813" spans="1:8" x14ac:dyDescent="0.2">
      <c r="A813" s="55" t="s">
        <v>206</v>
      </c>
      <c r="B813" s="8">
        <v>0.9</v>
      </c>
      <c r="C813" s="6" t="s">
        <v>1436</v>
      </c>
      <c r="D813" s="6"/>
      <c r="E813" s="6" t="s">
        <v>2</v>
      </c>
      <c r="F813" s="6" t="s">
        <v>1549</v>
      </c>
      <c r="G813" s="55" t="s">
        <v>206</v>
      </c>
      <c r="H813" s="11" t="str">
        <f>CONCATENATE("TO:0000430 (Germination Rate) = ", F813)</f>
        <v>TO:0000430 (Germination Rate) = Normal (Between 75% and 125%)</v>
      </c>
    </row>
    <row r="814" spans="1:8" x14ac:dyDescent="0.2">
      <c r="A814" s="55" t="s">
        <v>45</v>
      </c>
      <c r="B814" s="8">
        <v>0.65</v>
      </c>
      <c r="C814" s="6" t="s">
        <v>1436</v>
      </c>
      <c r="D814" s="6"/>
      <c r="E814" s="6" t="s">
        <v>3</v>
      </c>
      <c r="F814" s="6" t="s">
        <v>1552</v>
      </c>
      <c r="G814" s="55" t="s">
        <v>45</v>
      </c>
      <c r="H814" s="11" t="str">
        <f>CONCATENATE("TO:0000430 (Germination Rate) = ", F814)</f>
        <v>TO:0000430 (Germination Rate) = Low (Between 25% and 75%)</v>
      </c>
    </row>
    <row r="815" spans="1:8" x14ac:dyDescent="0.2">
      <c r="A815" s="55" t="s">
        <v>25</v>
      </c>
      <c r="B815" s="8">
        <v>0.33</v>
      </c>
      <c r="C815" s="6" t="s">
        <v>1436</v>
      </c>
      <c r="D815" s="6"/>
      <c r="E815" s="6" t="s">
        <v>3</v>
      </c>
      <c r="F815" s="6" t="s">
        <v>1552</v>
      </c>
      <c r="G815" s="55" t="s">
        <v>25</v>
      </c>
      <c r="H815" s="11" t="str">
        <f>CONCATENATE("TO:0000430 (Germination Rate) = ", F815)</f>
        <v>TO:0000430 (Germination Rate) = Low (Between 25% and 75%)</v>
      </c>
    </row>
    <row r="816" spans="1:8" x14ac:dyDescent="0.2">
      <c r="A816" s="6" t="s">
        <v>446</v>
      </c>
      <c r="B816" s="7">
        <v>1</v>
      </c>
      <c r="C816" s="6" t="s">
        <v>1435</v>
      </c>
      <c r="D816" s="6"/>
      <c r="E816" s="6" t="s">
        <v>2</v>
      </c>
      <c r="F816" s="6" t="s">
        <v>1549</v>
      </c>
      <c r="G816" s="6" t="s">
        <v>446</v>
      </c>
      <c r="H816" s="11" t="str">
        <f>CONCATENATE("TO:0000430 (Germination Rate) = ", F816)</f>
        <v>TO:0000430 (Germination Rate) = Normal (Between 75% and 125%)</v>
      </c>
    </row>
    <row r="817" spans="1:8" x14ac:dyDescent="0.2">
      <c r="A817" s="55" t="s">
        <v>430</v>
      </c>
      <c r="B817" s="8">
        <v>0.95</v>
      </c>
      <c r="C817" s="6" t="s">
        <v>1436</v>
      </c>
      <c r="D817" s="6"/>
      <c r="E817" s="6" t="s">
        <v>2</v>
      </c>
      <c r="F817" s="6" t="s">
        <v>1549</v>
      </c>
      <c r="G817" s="55" t="s">
        <v>430</v>
      </c>
      <c r="H817" s="11" t="str">
        <f>CONCATENATE("TO:0000430 (Germination Rate) = ", F817)</f>
        <v>TO:0000430 (Germination Rate) = Normal (Between 75% and 125%)</v>
      </c>
    </row>
    <row r="818" spans="1:8" x14ac:dyDescent="0.2">
      <c r="A818" s="55" t="s">
        <v>76</v>
      </c>
      <c r="B818" s="8">
        <v>0.8</v>
      </c>
      <c r="C818" s="6" t="s">
        <v>1436</v>
      </c>
      <c r="D818" s="6"/>
      <c r="E818" s="6" t="s">
        <v>2</v>
      </c>
      <c r="F818" s="6" t="s">
        <v>1549</v>
      </c>
      <c r="G818" s="55" t="s">
        <v>76</v>
      </c>
      <c r="H818" s="11" t="str">
        <f>CONCATENATE("TO:0000430 (Germination Rate) = ", F818)</f>
        <v>TO:0000430 (Germination Rate) = Normal (Between 75% and 125%)</v>
      </c>
    </row>
    <row r="819" spans="1:8" x14ac:dyDescent="0.2">
      <c r="A819" s="55" t="s">
        <v>431</v>
      </c>
      <c r="B819" s="8">
        <v>0.95</v>
      </c>
      <c r="C819" s="6" t="s">
        <v>1436</v>
      </c>
      <c r="D819" s="6"/>
      <c r="E819" s="6" t="s">
        <v>2</v>
      </c>
      <c r="F819" s="6" t="s">
        <v>1549</v>
      </c>
      <c r="G819" s="55" t="s">
        <v>431</v>
      </c>
      <c r="H819" s="11" t="str">
        <f>CONCATENATE("TO:0000430 (Germination Rate) = ", F819)</f>
        <v>TO:0000430 (Germination Rate) = Normal (Between 75% and 125%)</v>
      </c>
    </row>
    <row r="820" spans="1:8" x14ac:dyDescent="0.2">
      <c r="A820" s="55" t="s">
        <v>12</v>
      </c>
      <c r="B820" s="8">
        <v>0.05</v>
      </c>
      <c r="C820" s="6" t="s">
        <v>1436</v>
      </c>
      <c r="D820" s="6"/>
      <c r="E820" s="6" t="s">
        <v>4</v>
      </c>
      <c r="F820" s="6" t="s">
        <v>1553</v>
      </c>
      <c r="G820" s="55" t="s">
        <v>12</v>
      </c>
      <c r="H820" s="11" t="str">
        <f>CONCATENATE("TO:0000430 (Germination Rate) = ", F820)</f>
        <v>TO:0000430 (Germination Rate) = Very Low (Below 24%)</v>
      </c>
    </row>
    <row r="821" spans="1:8" x14ac:dyDescent="0.2">
      <c r="A821" s="55" t="s">
        <v>432</v>
      </c>
      <c r="B821" s="8">
        <v>0.95</v>
      </c>
      <c r="C821" s="6" t="s">
        <v>1436</v>
      </c>
      <c r="D821" s="6"/>
      <c r="E821" s="6" t="s">
        <v>2</v>
      </c>
      <c r="F821" s="6" t="s">
        <v>1549</v>
      </c>
      <c r="G821" s="55" t="s">
        <v>432</v>
      </c>
      <c r="H821" s="11" t="str">
        <f>CONCATENATE("TO:0000430 (Germination Rate) = ", F821)</f>
        <v>TO:0000430 (Germination Rate) = Normal (Between 75% and 125%)</v>
      </c>
    </row>
    <row r="822" spans="1:8" x14ac:dyDescent="0.2">
      <c r="A822" s="55" t="s">
        <v>79</v>
      </c>
      <c r="B822" s="8">
        <v>0.85</v>
      </c>
      <c r="C822" s="6" t="s">
        <v>1436</v>
      </c>
      <c r="D822" s="6"/>
      <c r="E822" s="6" t="s">
        <v>2</v>
      </c>
      <c r="F822" s="6" t="s">
        <v>1549</v>
      </c>
      <c r="G822" s="55" t="s">
        <v>79</v>
      </c>
      <c r="H822" s="11" t="str">
        <f>CONCATENATE("TO:0000430 (Germination Rate) = ", F822)</f>
        <v>TO:0000430 (Germination Rate) = Normal (Between 75% and 125%)</v>
      </c>
    </row>
    <row r="823" spans="1:8" x14ac:dyDescent="0.2">
      <c r="A823" s="55" t="s">
        <v>20</v>
      </c>
      <c r="B823" s="8">
        <v>0.2</v>
      </c>
      <c r="C823" s="6" t="s">
        <v>1436</v>
      </c>
      <c r="D823" s="6"/>
      <c r="E823" s="6" t="s">
        <v>4</v>
      </c>
      <c r="F823" s="6" t="s">
        <v>1553</v>
      </c>
      <c r="G823" s="55" t="s">
        <v>20</v>
      </c>
      <c r="H823" s="11" t="str">
        <f>CONCATENATE("TO:0000430 (Germination Rate) = ", F823)</f>
        <v>TO:0000430 (Germination Rate) = Very Low (Below 24%)</v>
      </c>
    </row>
    <row r="824" spans="1:8" x14ac:dyDescent="0.2">
      <c r="A824" s="6" t="s">
        <v>447</v>
      </c>
      <c r="B824" s="7">
        <v>1</v>
      </c>
      <c r="C824" s="6" t="s">
        <v>1435</v>
      </c>
      <c r="D824" s="6"/>
      <c r="E824" s="6" t="s">
        <v>2</v>
      </c>
      <c r="F824" s="6" t="s">
        <v>1549</v>
      </c>
      <c r="G824" s="6" t="s">
        <v>447</v>
      </c>
      <c r="H824" s="11" t="str">
        <f>CONCATENATE("TO:0000430 (Germination Rate) = ", F824)</f>
        <v>TO:0000430 (Germination Rate) = Normal (Between 75% and 125%)</v>
      </c>
    </row>
    <row r="825" spans="1:8" x14ac:dyDescent="0.2">
      <c r="A825" s="55" t="s">
        <v>17</v>
      </c>
      <c r="B825" s="8">
        <v>0.15</v>
      </c>
      <c r="C825" s="6" t="s">
        <v>1435</v>
      </c>
      <c r="D825" s="6"/>
      <c r="E825" s="6" t="s">
        <v>4</v>
      </c>
      <c r="F825" s="6" t="s">
        <v>1553</v>
      </c>
      <c r="G825" s="55" t="s">
        <v>17</v>
      </c>
      <c r="H825" s="11" t="str">
        <f>CONCATENATE("TO:0000430 (Germination Rate) = ", F825)</f>
        <v>TO:0000430 (Germination Rate) = Very Low (Below 24%)</v>
      </c>
    </row>
    <row r="826" spans="1:8" x14ac:dyDescent="0.2">
      <c r="A826" s="2" t="s">
        <v>1278</v>
      </c>
      <c r="B826" s="6">
        <v>25</v>
      </c>
      <c r="C826" s="6" t="s">
        <v>1293</v>
      </c>
      <c r="D826" s="6"/>
      <c r="E826" s="6" t="s">
        <v>3</v>
      </c>
      <c r="F826" s="6" t="s">
        <v>1552</v>
      </c>
      <c r="G826" s="2" t="s">
        <v>1278</v>
      </c>
      <c r="H826" s="11" t="str">
        <f>CONCATENATE("TO:0000430 (Germination Rate) = ", F826)</f>
        <v>TO:0000430 (Germination Rate) = Low (Between 25% and 75%)</v>
      </c>
    </row>
    <row r="827" spans="1:8" x14ac:dyDescent="0.2">
      <c r="A827" s="2" t="s">
        <v>1279</v>
      </c>
      <c r="B827" s="6">
        <v>33.333333333333336</v>
      </c>
      <c r="C827" s="6" t="s">
        <v>1293</v>
      </c>
      <c r="D827" s="6"/>
      <c r="E827" s="6" t="s">
        <v>3</v>
      </c>
      <c r="F827" s="6" t="s">
        <v>1552</v>
      </c>
      <c r="G827" s="2" t="s">
        <v>1279</v>
      </c>
      <c r="H827" s="11" t="str">
        <f>CONCATENATE("TO:0000430 (Germination Rate) = ", F827)</f>
        <v>TO:0000430 (Germination Rate) = Low (Between 25% and 75%)</v>
      </c>
    </row>
    <row r="828" spans="1:8" x14ac:dyDescent="0.2">
      <c r="A828" s="6" t="s">
        <v>1229</v>
      </c>
      <c r="B828" s="6">
        <v>50</v>
      </c>
      <c r="C828" s="6" t="s">
        <v>1256</v>
      </c>
      <c r="D828" s="6" t="s">
        <v>528</v>
      </c>
      <c r="E828" s="6" t="s">
        <v>3</v>
      </c>
      <c r="F828" s="6" t="s">
        <v>1552</v>
      </c>
      <c r="G828" s="6" t="s">
        <v>1229</v>
      </c>
      <c r="H828" s="11" t="str">
        <f>CONCATENATE("TO:0000430 (Germination Rate) = ", F828)</f>
        <v>TO:0000430 (Germination Rate) = Low (Between 25% and 75%)</v>
      </c>
    </row>
    <row r="829" spans="1:8" x14ac:dyDescent="0.2">
      <c r="A829" s="6" t="s">
        <v>24</v>
      </c>
      <c r="B829" s="7">
        <v>0.3</v>
      </c>
      <c r="C829" s="6" t="s">
        <v>1435</v>
      </c>
      <c r="D829" s="6"/>
      <c r="E829" s="6" t="s">
        <v>3</v>
      </c>
      <c r="F829" s="6" t="s">
        <v>1552</v>
      </c>
      <c r="G829" s="6" t="s">
        <v>24</v>
      </c>
      <c r="H829" s="11" t="str">
        <f>CONCATENATE("TO:0000430 (Germination Rate) = ", F829)</f>
        <v>TO:0000430 (Germination Rate) = Low (Between 25% and 75%)</v>
      </c>
    </row>
    <row r="830" spans="1:8" x14ac:dyDescent="0.2">
      <c r="A830" s="2" t="s">
        <v>1280</v>
      </c>
      <c r="B830" s="6">
        <v>8.3333333333333339</v>
      </c>
      <c r="C830" s="6" t="s">
        <v>1293</v>
      </c>
      <c r="D830" s="6"/>
      <c r="E830" s="6" t="s">
        <v>4</v>
      </c>
      <c r="F830" s="6" t="s">
        <v>1553</v>
      </c>
      <c r="G830" s="2" t="s">
        <v>1280</v>
      </c>
      <c r="H830" s="11" t="str">
        <f>CONCATENATE("TO:0000430 (Germination Rate) = ", F830)</f>
        <v>TO:0000430 (Germination Rate) = Very Low (Below 24%)</v>
      </c>
    </row>
    <row r="831" spans="1:8" x14ac:dyDescent="0.2">
      <c r="A831" s="55" t="s">
        <v>46</v>
      </c>
      <c r="B831" s="8">
        <v>0.65</v>
      </c>
      <c r="C831" s="6" t="s">
        <v>1436</v>
      </c>
      <c r="D831" s="6"/>
      <c r="E831" s="6" t="s">
        <v>3</v>
      </c>
      <c r="F831" s="6" t="s">
        <v>1552</v>
      </c>
      <c r="G831" s="55" t="s">
        <v>46</v>
      </c>
      <c r="H831" s="11" t="str">
        <f>CONCATENATE("TO:0000430 (Germination Rate) = ", F831)</f>
        <v>TO:0000430 (Germination Rate) = Low (Between 25% and 75%)</v>
      </c>
    </row>
    <row r="832" spans="1:8" x14ac:dyDescent="0.2">
      <c r="A832" s="55" t="s">
        <v>37</v>
      </c>
      <c r="B832" s="8">
        <v>0.55000000000000004</v>
      </c>
      <c r="C832" s="6" t="s">
        <v>1436</v>
      </c>
      <c r="D832" s="6"/>
      <c r="E832" s="6" t="s">
        <v>3</v>
      </c>
      <c r="F832" s="6" t="s">
        <v>1552</v>
      </c>
      <c r="G832" s="55" t="s">
        <v>37</v>
      </c>
      <c r="H832" s="11" t="str">
        <f>CONCATENATE("TO:0000430 (Germination Rate) = ", F832)</f>
        <v>TO:0000430 (Germination Rate) = Low (Between 25% and 75%)</v>
      </c>
    </row>
    <row r="833" spans="1:8" x14ac:dyDescent="0.2">
      <c r="A833" s="55" t="s">
        <v>13</v>
      </c>
      <c r="B833" s="8">
        <v>0.05</v>
      </c>
      <c r="C833" s="6" t="s">
        <v>1435</v>
      </c>
      <c r="D833" s="6"/>
      <c r="E833" s="6" t="s">
        <v>4</v>
      </c>
      <c r="F833" s="6" t="s">
        <v>1553</v>
      </c>
      <c r="G833" s="55" t="s">
        <v>13</v>
      </c>
      <c r="H833" s="11" t="str">
        <f>CONCATENATE("TO:0000430 (Germination Rate) = ", F833)</f>
        <v>TO:0000430 (Germination Rate) = Very Low (Below 24%)</v>
      </c>
    </row>
    <row r="834" spans="1:8" x14ac:dyDescent="0.2">
      <c r="A834" s="55" t="s">
        <v>23</v>
      </c>
      <c r="B834" s="8">
        <v>0.25</v>
      </c>
      <c r="C834" s="6" t="s">
        <v>1435</v>
      </c>
      <c r="D834" s="6"/>
      <c r="E834" s="6" t="s">
        <v>3</v>
      </c>
      <c r="F834" s="6" t="s">
        <v>1552</v>
      </c>
      <c r="G834" s="55" t="s">
        <v>23</v>
      </c>
      <c r="H834" s="11" t="str">
        <f>CONCATENATE("TO:0000430 (Germination Rate) = ", F834)</f>
        <v>TO:0000430 (Germination Rate) = Low (Between 25% and 75%)</v>
      </c>
    </row>
    <row r="835" spans="1:8" x14ac:dyDescent="0.2">
      <c r="A835" s="55" t="s">
        <v>22</v>
      </c>
      <c r="B835" s="8">
        <v>0.2</v>
      </c>
      <c r="C835" s="6" t="s">
        <v>1435</v>
      </c>
      <c r="D835" s="6"/>
      <c r="E835" s="6" t="s">
        <v>4</v>
      </c>
      <c r="F835" s="6" t="s">
        <v>1553</v>
      </c>
      <c r="G835" s="55" t="s">
        <v>22</v>
      </c>
      <c r="H835" s="11" t="str">
        <f>CONCATENATE("TO:0000430 (Germination Rate) = ", F835)</f>
        <v>TO:0000430 (Germination Rate) = Very Low (Below 24%)</v>
      </c>
    </row>
    <row r="836" spans="1:8" x14ac:dyDescent="0.2">
      <c r="A836" s="6" t="s">
        <v>1234</v>
      </c>
      <c r="B836" s="6">
        <v>62.5</v>
      </c>
      <c r="C836" s="6" t="s">
        <v>1256</v>
      </c>
      <c r="D836" s="6" t="s">
        <v>530</v>
      </c>
      <c r="E836" s="6" t="s">
        <v>3</v>
      </c>
      <c r="F836" s="6" t="s">
        <v>1552</v>
      </c>
      <c r="G836" s="6" t="s">
        <v>1234</v>
      </c>
      <c r="H836" s="11" t="str">
        <f>CONCATENATE("TO:0000430 (Germination Rate) = ", F836)</f>
        <v>TO:0000430 (Germination Rate) = Low (Between 25% and 75%)</v>
      </c>
    </row>
  </sheetData>
  <sortState xmlns:xlrd2="http://schemas.microsoft.com/office/spreadsheetml/2017/richdata2" ref="A2:E839">
    <sortCondition ref="A810:A839"/>
  </sortState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Leaf color</vt:lpstr>
      <vt:lpstr>Panicle weight </vt:lpstr>
      <vt:lpstr>Empty seeds</vt:lpstr>
      <vt:lpstr>Plant  height</vt:lpstr>
      <vt:lpstr>Number of seeds</vt:lpstr>
      <vt:lpstr>Days to heading 2</vt:lpstr>
      <vt:lpstr>Tiller Number 2</vt:lpstr>
      <vt:lpstr>Germination rate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</dc:creator>
  <cp:lastModifiedBy>Rashmi</cp:lastModifiedBy>
  <dcterms:created xsi:type="dcterms:W3CDTF">2021-10-13T17:58:08Z</dcterms:created>
  <dcterms:modified xsi:type="dcterms:W3CDTF">2022-06-23T16:39:53Z</dcterms:modified>
</cp:coreProperties>
</file>